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plnz\2026\Data Hub Templates\"/>
    </mc:Choice>
  </mc:AlternateContent>
  <xr:revisionPtr revIDLastSave="0" documentId="13_ncr:1_{ADDCC647-33B6-42BE-8FF7-1D856BB0886C}" xr6:coauthVersionLast="36" xr6:coauthVersionMax="36" xr10:uidLastSave="{00000000-0000-0000-0000-000000000000}"/>
  <bookViews>
    <workbookView xWindow="0" yWindow="0" windowWidth="23040" windowHeight="10992" xr2:uid="{00000000-000D-0000-FFFF-FFFF00000000}"/>
  </bookViews>
  <sheets>
    <sheet name="Dashboard" sheetId="1" r:id="rId1"/>
    <sheet name="Monthly Log" sheetId="2" r:id="rId2"/>
    <sheet name="Insights &amp; Goals" sheetId="4" r:id="rId3"/>
    <sheet name="Settings &amp; Help" sheetId="5" r:id="rId4"/>
  </sheets>
  <calcPr calcId="191029"/>
</workbook>
</file>

<file path=xl/calcChain.xml><?xml version="1.0" encoding="utf-8"?>
<calcChain xmlns="http://schemas.openxmlformats.org/spreadsheetml/2006/main">
  <c r="Z24" i="2" l="1"/>
  <c r="Z25" i="2"/>
  <c r="AA16" i="2"/>
  <c r="AA17" i="2"/>
  <c r="AA18" i="2"/>
  <c r="AA19" i="2"/>
  <c r="AA20" i="2"/>
  <c r="AA21" i="2"/>
  <c r="AA22" i="2"/>
  <c r="AA23" i="2"/>
  <c r="AA24" i="2"/>
  <c r="AA25" i="2"/>
  <c r="AA26" i="2"/>
  <c r="AA28" i="2"/>
  <c r="AA29" i="2"/>
  <c r="AA30" i="2"/>
  <c r="AA15" i="2"/>
  <c r="Z16" i="2"/>
  <c r="Z17" i="2"/>
  <c r="Z18" i="2"/>
  <c r="Z19" i="2"/>
  <c r="Z20" i="2"/>
  <c r="Z21" i="2"/>
  <c r="Z22" i="2"/>
  <c r="Z23" i="2"/>
  <c r="Z26" i="2"/>
  <c r="Z28" i="2"/>
  <c r="Z29" i="2"/>
  <c r="Z30" i="2"/>
  <c r="Z15" i="2"/>
  <c r="AA7" i="2"/>
  <c r="AA8" i="2"/>
  <c r="AA9" i="2"/>
  <c r="AA10" i="2"/>
  <c r="AA11" i="2"/>
  <c r="AA12" i="2"/>
  <c r="AA6" i="2"/>
  <c r="Z12" i="2"/>
  <c r="Z7" i="2"/>
  <c r="Z8" i="2"/>
  <c r="Z9" i="2"/>
  <c r="Z10" i="2"/>
  <c r="Z11" i="2"/>
  <c r="Z6" i="2"/>
  <c r="C31" i="2" l="1"/>
  <c r="AA31" i="2" s="1"/>
  <c r="E9" i="4"/>
  <c r="E8" i="4"/>
  <c r="E7" i="4"/>
  <c r="E6" i="4"/>
  <c r="E5" i="4"/>
  <c r="B31" i="2" l="1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S32" i="2" s="1"/>
  <c r="T31" i="2"/>
  <c r="U31" i="2"/>
  <c r="V31" i="2"/>
  <c r="W31" i="2"/>
  <c r="X31" i="2"/>
  <c r="Y31" i="2"/>
  <c r="R12" i="2"/>
  <c r="S12" i="2"/>
  <c r="T12" i="2"/>
  <c r="U12" i="2"/>
  <c r="V12" i="2"/>
  <c r="W12" i="2"/>
  <c r="X12" i="2"/>
  <c r="Y12" i="2"/>
  <c r="Y32" i="2" s="1"/>
  <c r="R32" i="2"/>
  <c r="U32" i="2"/>
  <c r="V32" i="2"/>
  <c r="W32" i="2"/>
  <c r="J12" i="2"/>
  <c r="J32" i="2" s="1"/>
  <c r="K12" i="2"/>
  <c r="K32" i="2" s="1"/>
  <c r="L12" i="2"/>
  <c r="M12" i="2"/>
  <c r="N12" i="2"/>
  <c r="N32" i="2" s="1"/>
  <c r="O12" i="2"/>
  <c r="P12" i="2"/>
  <c r="Q12" i="2"/>
  <c r="O32" i="2"/>
  <c r="I12" i="2"/>
  <c r="H12" i="2"/>
  <c r="G12" i="2"/>
  <c r="F12" i="2"/>
  <c r="F32" i="2" s="1"/>
  <c r="E12" i="2"/>
  <c r="E32" i="2" s="1"/>
  <c r="D12" i="2"/>
  <c r="C12" i="2"/>
  <c r="B12" i="2"/>
  <c r="C11" i="1" l="1"/>
  <c r="C12" i="1" s="1"/>
  <c r="Z31" i="2"/>
  <c r="F11" i="1"/>
  <c r="F12" i="1" s="1"/>
  <c r="F13" i="1" s="1"/>
  <c r="Q32" i="2"/>
  <c r="M32" i="2"/>
  <c r="X32" i="2"/>
  <c r="T32" i="2"/>
  <c r="F10" i="1"/>
  <c r="I32" i="2"/>
  <c r="C10" i="1"/>
  <c r="P32" i="2"/>
  <c r="L32" i="2"/>
  <c r="G32" i="2"/>
  <c r="D32" i="2"/>
  <c r="H32" i="2"/>
  <c r="C32" i="2"/>
  <c r="AA32" i="2" s="1"/>
  <c r="B32" i="2"/>
  <c r="Z32" i="2" s="1"/>
  <c r="C18" i="1" l="1"/>
  <c r="D18" i="1"/>
  <c r="C13" i="1"/>
  <c r="C16" i="1"/>
  <c r="D16" i="1" s="1"/>
  <c r="C17" i="1"/>
  <c r="D17" i="1" s="1"/>
</calcChain>
</file>

<file path=xl/sharedStrings.xml><?xml version="1.0" encoding="utf-8"?>
<sst xmlns="http://schemas.openxmlformats.org/spreadsheetml/2006/main" count="122" uniqueCount="122">
  <si>
    <t>LIFE BUDGET PRO</t>
  </si>
  <si>
    <t>12-Month Personal Cashflow Planner</t>
  </si>
  <si>
    <t>YEAR OVERVIEW</t>
  </si>
  <si>
    <t>YEAR-TO-DATE ACTUAL</t>
  </si>
  <si>
    <t>VARIANCE ANALYSIS</t>
  </si>
  <si>
    <t>HOW TO USE THIS TEMPLATE:</t>
  </si>
  <si>
    <t>1. Go to 'Monthly' sheet and enter your income and expense targets for each month</t>
  </si>
  <si>
    <t>2. As actual figures come in, enter them in the 'Actual' columns</t>
  </si>
  <si>
    <t>3. Customize spending categories in the Monthly sheet to match your needs</t>
  </si>
  <si>
    <t>4. Check 'Category Analysis' for detailed breakdowns by spending category</t>
  </si>
  <si>
    <t>5. Review 'Insights &amp; Goals' for automatic analysis and goal tracking</t>
  </si>
  <si>
    <t>6. Monitor savings rate and variances monthly to stay on track</t>
  </si>
  <si>
    <t>Category</t>
  </si>
  <si>
    <t>Jan-Plan</t>
  </si>
  <si>
    <t>Jan-Actual</t>
  </si>
  <si>
    <t>Feb-Plan</t>
  </si>
  <si>
    <t>Feb-Actual</t>
  </si>
  <si>
    <t>Mar-Plan</t>
  </si>
  <si>
    <t>Mar-Actual</t>
  </si>
  <si>
    <t>Apr-Plan</t>
  </si>
  <si>
    <t>Apr-Actual</t>
  </si>
  <si>
    <t>INCOME</t>
  </si>
  <si>
    <t>Salary/Main Income</t>
  </si>
  <si>
    <t>Side Income</t>
  </si>
  <si>
    <t>Investments/Dividends</t>
  </si>
  <si>
    <t>Other Income</t>
  </si>
  <si>
    <t>TOTAL INCOME</t>
  </si>
  <si>
    <t>EXPENSES</t>
  </si>
  <si>
    <t>Housing (Rent/Mortgage)</t>
  </si>
  <si>
    <t>Utilities</t>
  </si>
  <si>
    <t>Groceries</t>
  </si>
  <si>
    <t>Transportation</t>
  </si>
  <si>
    <t>Insurance</t>
  </si>
  <si>
    <t>Healthcare</t>
  </si>
  <si>
    <t>Education</t>
  </si>
  <si>
    <t>Entertainment</t>
  </si>
  <si>
    <t>Dining Out</t>
  </si>
  <si>
    <t>Shopping/Personal</t>
  </si>
  <si>
    <t>Subscriptions</t>
  </si>
  <si>
    <t>Savings/Investments</t>
  </si>
  <si>
    <t>TOTAL EXPENSES</t>
  </si>
  <si>
    <t>NET SAVINGS/DEFICIT</t>
  </si>
  <si>
    <t>FINANCIAL INSIGHTS &amp; GOALS TRACKER</t>
  </si>
  <si>
    <t>FINANCIAL GOALS &amp; TARGETS</t>
  </si>
  <si>
    <t>Goal Description</t>
  </si>
  <si>
    <t>Target Amount</t>
  </si>
  <si>
    <t>Current Progress</t>
  </si>
  <si>
    <t>% Complete</t>
  </si>
  <si>
    <t>Target Date</t>
  </si>
  <si>
    <t>Emergency Fund (3-6 months)</t>
  </si>
  <si>
    <t>Vacation/Travel Fund</t>
  </si>
  <si>
    <t>Investment Fund</t>
  </si>
  <si>
    <t>Home/Property Goal</t>
  </si>
  <si>
    <t>Education/Upskilling</t>
  </si>
  <si>
    <t>FINANCIAL WELLNESS TIPS</t>
  </si>
  <si>
    <t>✓ Review budget variances monthly - stay within 5-10% of plan</t>
  </si>
  <si>
    <t>✓ Adjust categories if actual consistently differs from plan</t>
  </si>
  <si>
    <t>✓ Target savings rate: 20%+ of gross income</t>
  </si>
  <si>
    <t>✓ Automate savings transfers on payday for consistency</t>
  </si>
  <si>
    <t>✓ Quarterly subscription audit - eliminate unused services</t>
  </si>
  <si>
    <t>✓ Build 3-6 month emergency fund before investing</t>
  </si>
  <si>
    <t>LIFE BUDGET PRO - SETTINGS &amp; HELP</t>
  </si>
  <si>
    <t>QUICK START</t>
  </si>
  <si>
    <t>Currency:</t>
  </si>
  <si>
    <t>USD ($)</t>
  </si>
  <si>
    <t>Year:</t>
  </si>
  <si>
    <t>Your Name:</t>
  </si>
  <si>
    <t>HOW TO CUSTOMIZE THIS TEMPLATE</t>
  </si>
  <si>
    <t>1. Modify expense categories in 'Monthly' sheet to match your budget</t>
  </si>
  <si>
    <t>2. Add or delete rows for categories you don't need</t>
  </si>
  <si>
    <t>3. Duplicate 'Monthly' sheet for months May-December (copy formulas)</t>
  </si>
  <si>
    <t>4. Change cell colors to suit your preference (no impact on calculations)</t>
  </si>
  <si>
    <t>5. Add your own financial ratios or KPIs to Dashboard</t>
  </si>
  <si>
    <t>6. Update formulas if you change row positions (use = to reference cells)</t>
  </si>
  <si>
    <t>KEY FEATURES</t>
  </si>
  <si>
    <t>• Auto-calculating formulas - just enter your numbers</t>
  </si>
  <si>
    <t>• Plan vs Actual comparison - see performance at a glance</t>
  </si>
  <si>
    <t>• Variance analysis - identify spending patterns</t>
  </si>
  <si>
    <t>• Savings rate tracking - measure financial health</t>
  </si>
  <si>
    <t>• Goal progress tracker - stay motivated</t>
  </si>
  <si>
    <t>• Professional color-coded formatting - easy to navigate</t>
  </si>
  <si>
    <t>• Fully customizable - adapt to your lifestyle</t>
  </si>
  <si>
    <t>• Works offline - no internet required</t>
  </si>
  <si>
    <t>Johhny JOHNES</t>
  </si>
  <si>
    <t>May-Plan</t>
  </si>
  <si>
    <t>May-Actual</t>
  </si>
  <si>
    <t>Jun-Plan</t>
  </si>
  <si>
    <t>Jun-Actual</t>
  </si>
  <si>
    <t>Jul-Plan</t>
  </si>
  <si>
    <t>Jul-Actual</t>
  </si>
  <si>
    <t>Aug-Plan</t>
  </si>
  <si>
    <t>Aug-Actual</t>
  </si>
  <si>
    <t>Sept-Plan</t>
  </si>
  <si>
    <t>Sept-Actual</t>
  </si>
  <si>
    <t>Oct-Plan</t>
  </si>
  <si>
    <t>Oct-Actual</t>
  </si>
  <si>
    <t>Nov-Plan</t>
  </si>
  <si>
    <t>Nov-Actual</t>
  </si>
  <si>
    <t>Dec-Plan</t>
  </si>
  <si>
    <t>Dec-Actual</t>
  </si>
  <si>
    <t>Income from Business/Gigs</t>
  </si>
  <si>
    <t xml:space="preserve">                                                 MONTHLY CASHFLOW PLANNER</t>
  </si>
  <si>
    <t>Other Expenses</t>
  </si>
  <si>
    <t>Charity</t>
  </si>
  <si>
    <t>Internet &amp; Connectivity</t>
  </si>
  <si>
    <t>Income (Target)</t>
  </si>
  <si>
    <t>Income Actual (YTD)</t>
  </si>
  <si>
    <t>Expenses (Plan)</t>
  </si>
  <si>
    <t>Expenses Actual (YTD)</t>
  </si>
  <si>
    <t>Planned Savings</t>
  </si>
  <si>
    <t>Actual Savings (YTD)</t>
  </si>
  <si>
    <t>Savings Target</t>
  </si>
  <si>
    <t>Savings Actual (YTD)</t>
  </si>
  <si>
    <t>Amount</t>
  </si>
  <si>
    <t>Percentage</t>
  </si>
  <si>
    <t>Income Variance (Actual vs Plan)</t>
  </si>
  <si>
    <t>Expense Variance (Actual vs Plan)</t>
  </si>
  <si>
    <t>Savings Variance (Actual vs Plan)</t>
  </si>
  <si>
    <t>Annual Income: Target</t>
  </si>
  <si>
    <t>Annual Income: Actual</t>
  </si>
  <si>
    <t>Annual Expenses: Actual</t>
  </si>
  <si>
    <t>Annual Expenses: Planned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</si>
</sst>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"/>
    <numFmt numFmtId="165" formatCode="0.0%"/>
    <numFmt numFmtId="167" formatCode="dd\-mmm\-yyyy"/>
    <numFmt numFmtId="168" formatCode="\$#,##0.0"/>
  </numFmts>
  <fonts count="28" x14ac:knownFonts="1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b/>
      <sz val="12"/>
      <color rgb="FFFFFFFF"/>
      <name val="Calibri"/>
    </font>
    <font>
      <b/>
      <sz val="11"/>
      <color rgb="FF1F4E78"/>
      <name val="Calibri"/>
    </font>
    <font>
      <b/>
      <sz val="11"/>
      <color rgb="FF2F5496"/>
      <name val="Calibri"/>
    </font>
    <font>
      <b/>
      <sz val="11"/>
      <color rgb="FFC00000"/>
      <name val="Calibri"/>
    </font>
    <font>
      <b/>
      <sz val="11"/>
      <color rgb="FF70AD47"/>
      <name val="Calibri"/>
    </font>
    <font>
      <i/>
      <sz val="9"/>
      <name val="Calibri"/>
    </font>
    <font>
      <b/>
      <sz val="11"/>
      <color rgb="FFFFFFFF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E78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18"/>
      <color rgb="FFFFFFFF"/>
      <name val="Arial Narrow"/>
      <family val="2"/>
    </font>
    <font>
      <sz val="18"/>
      <color theme="1"/>
      <name val="Arial Narrow"/>
      <family val="2"/>
    </font>
    <font>
      <b/>
      <sz val="14"/>
      <color rgb="FF1F4E78"/>
      <name val="Arial Narrow"/>
      <family val="2"/>
    </font>
    <font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1F4E78"/>
      <name val="Arial Narrow"/>
      <family val="2"/>
    </font>
    <font>
      <b/>
      <sz val="11"/>
      <color theme="1"/>
      <name val="Arial Narrow"/>
      <family val="2"/>
    </font>
    <font>
      <b/>
      <sz val="18"/>
      <color theme="1"/>
      <name val="Arial Narrow"/>
      <family val="2"/>
    </font>
    <font>
      <b/>
      <sz val="14"/>
      <color theme="1"/>
      <name val="Arial Nova"/>
      <family val="2"/>
    </font>
    <font>
      <sz val="18"/>
      <color theme="1"/>
      <name val="Arial Nova"/>
      <family val="2"/>
    </font>
    <font>
      <b/>
      <sz val="14"/>
      <color rgb="FF00B050"/>
      <name val="Arial Nova"/>
      <family val="2"/>
    </font>
    <font>
      <b/>
      <sz val="14"/>
      <color rgb="FFFF0000"/>
      <name val="Arial Nova"/>
      <family val="2"/>
    </font>
    <font>
      <b/>
      <i/>
      <sz val="11"/>
      <color rgb="FF4472C4"/>
      <name val="Calibri"/>
      <family val="2"/>
    </font>
    <font>
      <sz val="11"/>
      <color theme="2" tint="-9.9978637043366805E-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4472C4"/>
        <bgColor rgb="FF4472C4"/>
      </patternFill>
    </fill>
    <fill>
      <patternFill patternType="solid">
        <fgColor rgb="FFE2EFDA"/>
        <bgColor rgb="FFE2EFDA"/>
      </patternFill>
    </fill>
    <fill>
      <patternFill patternType="solid">
        <fgColor rgb="FF203864"/>
        <bgColor rgb="FF203864"/>
      </patternFill>
    </fill>
    <fill>
      <patternFill patternType="solid">
        <fgColor rgb="FF70AD47"/>
        <bgColor rgb="FF70AD47"/>
      </patternFill>
    </fill>
    <fill>
      <patternFill patternType="solid">
        <fgColor rgb="FFF4B084"/>
        <bgColor rgb="FFF4B084"/>
      </patternFill>
    </fill>
    <fill>
      <patternFill patternType="solid">
        <fgColor theme="2" tint="-9.9978637043366805E-2"/>
        <bgColor rgb="FFD9E1F2"/>
      </patternFill>
    </fill>
    <fill>
      <patternFill patternType="solid">
        <fgColor theme="8" tint="0.79998168889431442"/>
        <bgColor rgb="FFE2EFDA"/>
      </patternFill>
    </fill>
    <fill>
      <patternFill patternType="solid">
        <fgColor rgb="FF92D2DE"/>
        <bgColor rgb="FFD9E1F2"/>
      </patternFill>
    </fill>
    <fill>
      <patternFill patternType="solid">
        <fgColor rgb="FF92D2D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6A77D"/>
        <bgColor indexed="64"/>
      </patternFill>
    </fill>
    <fill>
      <patternFill patternType="solid">
        <fgColor rgb="FF06A77D"/>
        <bgColor rgb="FF1F4E78"/>
      </patternFill>
    </fill>
    <fill>
      <patternFill patternType="solid">
        <fgColor rgb="FF06A77D"/>
        <bgColor rgb="FFF0F8F0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medium">
        <color theme="0" tint="-0.2499465926084170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medium">
        <color theme="0" tint="-0.24994659260841701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medium">
        <color theme="0" tint="-0.24994659260841701"/>
      </right>
      <top style="thin">
        <color theme="2" tint="-9.9948118533890809E-2"/>
      </top>
      <bottom/>
      <diagonal/>
    </border>
    <border>
      <left style="medium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/>
      <top style="thin">
        <color theme="0" tint="-0.14996795556505021"/>
      </top>
      <bottom style="medium">
        <color theme="0" tint="-0.24994659260841701"/>
      </bottom>
      <diagonal/>
    </border>
    <border>
      <left/>
      <right/>
      <top style="thin">
        <color theme="0" tint="-0.1499679555650502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thin">
        <color theme="0" tint="-0.14996795556505021"/>
      </top>
      <bottom style="medium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27">
    <xf numFmtId="0" fontId="0" fillId="0" borderId="0" xfId="0"/>
    <xf numFmtId="164" fontId="0" fillId="0" borderId="0" xfId="0" applyNumberFormat="1"/>
    <xf numFmtId="0" fontId="8" fillId="4" borderId="1" xfId="0" applyFont="1" applyFill="1" applyBorder="1" applyAlignment="1">
      <alignment horizontal="center" vertical="center"/>
    </xf>
    <xf numFmtId="0" fontId="3" fillId="5" borderId="0" xfId="0" applyFont="1" applyFill="1"/>
    <xf numFmtId="0" fontId="8" fillId="6" borderId="0" xfId="0" applyFont="1" applyFill="1"/>
    <xf numFmtId="0" fontId="3" fillId="3" borderId="0" xfId="0" applyFont="1" applyFill="1"/>
    <xf numFmtId="0" fontId="8" fillId="7" borderId="0" xfId="0" applyFont="1" applyFill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0" fontId="11" fillId="5" borderId="0" xfId="0" applyFont="1" applyFill="1"/>
    <xf numFmtId="0" fontId="11" fillId="3" borderId="0" xfId="0" applyFont="1" applyFill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left"/>
    </xf>
    <xf numFmtId="0" fontId="7" fillId="0" borderId="3" xfId="0" applyFont="1" applyBorder="1"/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0" xfId="0" applyBorder="1" applyAlignment="1">
      <alignment horizontal="left"/>
    </xf>
    <xf numFmtId="0" fontId="0" fillId="0" borderId="16" xfId="0" applyBorder="1"/>
    <xf numFmtId="9" fontId="0" fillId="0" borderId="17" xfId="0" applyNumberFormat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12" borderId="0" xfId="0" applyFill="1"/>
    <xf numFmtId="0" fontId="12" fillId="12" borderId="0" xfId="0" applyFont="1" applyFill="1" applyAlignment="1">
      <alignment vertical="center"/>
    </xf>
    <xf numFmtId="0" fontId="0" fillId="12" borderId="0" xfId="0" applyFill="1" applyAlignment="1">
      <alignment horizontal="center" vertical="center"/>
    </xf>
    <xf numFmtId="0" fontId="0" fillId="12" borderId="0" xfId="0" applyFill="1" applyAlignment="1">
      <alignment vertical="center"/>
    </xf>
    <xf numFmtId="0" fontId="0" fillId="0" borderId="4" xfId="0" applyBorder="1" applyAlignment="1">
      <alignment vertical="center"/>
    </xf>
    <xf numFmtId="0" fontId="0" fillId="12" borderId="22" xfId="0" applyFill="1" applyBorder="1"/>
    <xf numFmtId="0" fontId="0" fillId="12" borderId="0" xfId="0" applyFill="1" applyBorder="1" applyAlignment="1">
      <alignment horizontal="center" vertical="center"/>
    </xf>
    <xf numFmtId="0" fontId="0" fillId="12" borderId="23" xfId="0" applyFill="1" applyBorder="1"/>
    <xf numFmtId="0" fontId="13" fillId="4" borderId="24" xfId="0" applyFont="1" applyFill="1" applyBorder="1" applyAlignment="1">
      <alignment vertical="center"/>
    </xf>
    <xf numFmtId="0" fontId="13" fillId="4" borderId="25" xfId="0" applyFont="1" applyFill="1" applyBorder="1" applyAlignment="1">
      <alignment vertical="center"/>
    </xf>
    <xf numFmtId="0" fontId="0" fillId="0" borderId="24" xfId="0" applyBorder="1"/>
    <xf numFmtId="167" fontId="0" fillId="0" borderId="25" xfId="0" applyNumberFormat="1" applyBorder="1" applyAlignment="1">
      <alignment horizontal="center" vertical="center"/>
    </xf>
    <xf numFmtId="0" fontId="0" fillId="0" borderId="26" xfId="0" applyBorder="1"/>
    <xf numFmtId="167" fontId="0" fillId="0" borderId="27" xfId="0" applyNumberFormat="1" applyBorder="1" applyAlignment="1">
      <alignment horizontal="center" vertical="center"/>
    </xf>
    <xf numFmtId="0" fontId="3" fillId="8" borderId="28" xfId="0" applyFont="1" applyFill="1" applyBorder="1"/>
    <xf numFmtId="0" fontId="0" fillId="0" borderId="29" xfId="0" applyBorder="1"/>
    <xf numFmtId="0" fontId="7" fillId="0" borderId="28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7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168" fontId="0" fillId="0" borderId="17" xfId="0" applyNumberFormat="1" applyBorder="1" applyAlignment="1">
      <alignment horizontal="center" vertical="center"/>
    </xf>
    <xf numFmtId="168" fontId="0" fillId="0" borderId="18" xfId="0" applyNumberFormat="1" applyBorder="1" applyAlignment="1">
      <alignment horizontal="center" vertical="center"/>
    </xf>
    <xf numFmtId="0" fontId="14" fillId="2" borderId="19" xfId="0" applyFont="1" applyFill="1" applyBorder="1"/>
    <xf numFmtId="0" fontId="15" fillId="0" borderId="20" xfId="0" applyFont="1" applyBorder="1"/>
    <xf numFmtId="0" fontId="15" fillId="0" borderId="21" xfId="0" applyFont="1" applyBorder="1"/>
    <xf numFmtId="0" fontId="15" fillId="12" borderId="0" xfId="0" applyFont="1" applyFill="1"/>
    <xf numFmtId="0" fontId="16" fillId="3" borderId="24" xfId="0" applyFont="1" applyFill="1" applyBorder="1"/>
    <xf numFmtId="0" fontId="17" fillId="0" borderId="17" xfId="0" applyFont="1" applyBorder="1"/>
    <xf numFmtId="0" fontId="17" fillId="0" borderId="25" xfId="0" applyFont="1" applyBorder="1"/>
    <xf numFmtId="0" fontId="18" fillId="12" borderId="0" xfId="0" applyFont="1" applyFill="1"/>
    <xf numFmtId="0" fontId="18" fillId="0" borderId="0" xfId="0" applyFont="1"/>
    <xf numFmtId="0" fontId="19" fillId="3" borderId="12" xfId="0" applyFont="1" applyFill="1" applyBorder="1" applyAlignment="1">
      <alignment vertical="center"/>
    </xf>
    <xf numFmtId="0" fontId="19" fillId="3" borderId="13" xfId="0" applyFont="1" applyFill="1" applyBorder="1" applyAlignment="1">
      <alignment vertical="center"/>
    </xf>
    <xf numFmtId="0" fontId="19" fillId="3" borderId="14" xfId="0" applyFont="1" applyFill="1" applyBorder="1" applyAlignment="1">
      <alignment vertical="center"/>
    </xf>
    <xf numFmtId="0" fontId="19" fillId="8" borderId="3" xfId="0" applyFont="1" applyFill="1" applyBorder="1"/>
    <xf numFmtId="0" fontId="18" fillId="0" borderId="4" xfId="0" applyFont="1" applyBorder="1"/>
    <xf numFmtId="0" fontId="18" fillId="0" borderId="5" xfId="0" applyFont="1" applyBorder="1"/>
    <xf numFmtId="0" fontId="19" fillId="3" borderId="3" xfId="0" applyFont="1" applyFill="1" applyBorder="1"/>
    <xf numFmtId="0" fontId="20" fillId="0" borderId="0" xfId="0" applyFont="1"/>
    <xf numFmtId="0" fontId="14" fillId="2" borderId="12" xfId="0" applyFont="1" applyFill="1" applyBorder="1"/>
    <xf numFmtId="0" fontId="21" fillId="0" borderId="13" xfId="0" applyFont="1" applyBorder="1"/>
    <xf numFmtId="0" fontId="21" fillId="0" borderId="14" xfId="0" applyFont="1" applyBorder="1"/>
    <xf numFmtId="0" fontId="22" fillId="0" borderId="0" xfId="0" applyFont="1"/>
    <xf numFmtId="0" fontId="23" fillId="0" borderId="0" xfId="0" applyFont="1"/>
    <xf numFmtId="0" fontId="24" fillId="10" borderId="0" xfId="0" applyFont="1" applyFill="1" applyAlignment="1">
      <alignment horizontal="left"/>
    </xf>
    <xf numFmtId="0" fontId="25" fillId="9" borderId="0" xfId="0" applyFont="1" applyFill="1" applyAlignment="1">
      <alignment horizontal="left"/>
    </xf>
    <xf numFmtId="0" fontId="14" fillId="2" borderId="0" xfId="0" applyFont="1" applyFill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/>
    </xf>
    <xf numFmtId="0" fontId="7" fillId="0" borderId="7" xfId="0" applyFont="1" applyBorder="1"/>
    <xf numFmtId="0" fontId="0" fillId="0" borderId="33" xfId="0" applyBorder="1"/>
    <xf numFmtId="0" fontId="23" fillId="13" borderId="0" xfId="0" applyFont="1" applyFill="1"/>
    <xf numFmtId="168" fontId="0" fillId="0" borderId="1" xfId="0" applyNumberFormat="1" applyBorder="1" applyAlignment="1">
      <alignment horizontal="center" vertical="center"/>
    </xf>
    <xf numFmtId="168" fontId="8" fillId="6" borderId="1" xfId="0" applyNumberFormat="1" applyFont="1" applyFill="1" applyBorder="1" applyAlignment="1">
      <alignment horizontal="center" vertical="center"/>
    </xf>
    <xf numFmtId="168" fontId="8" fillId="7" borderId="1" xfId="0" applyNumberFormat="1" applyFont="1" applyFill="1" applyBorder="1" applyAlignment="1">
      <alignment horizontal="center" vertical="center"/>
    </xf>
    <xf numFmtId="0" fontId="1" fillId="15" borderId="34" xfId="0" applyFont="1" applyFill="1" applyBorder="1"/>
    <xf numFmtId="0" fontId="0" fillId="15" borderId="35" xfId="0" applyFill="1" applyBorder="1"/>
    <xf numFmtId="0" fontId="0" fillId="15" borderId="36" xfId="0" applyFill="1" applyBorder="1"/>
    <xf numFmtId="0" fontId="0" fillId="15" borderId="0" xfId="0" applyFill="1"/>
    <xf numFmtId="0" fontId="26" fillId="15" borderId="37" xfId="0" applyFont="1" applyFill="1" applyBorder="1"/>
    <xf numFmtId="0" fontId="10" fillId="15" borderId="0" xfId="0" applyFont="1" applyFill="1" applyBorder="1"/>
    <xf numFmtId="0" fontId="10" fillId="15" borderId="38" xfId="0" applyFont="1" applyFill="1" applyBorder="1"/>
    <xf numFmtId="0" fontId="0" fillId="15" borderId="37" xfId="0" applyFill="1" applyBorder="1"/>
    <xf numFmtId="0" fontId="0" fillId="15" borderId="0" xfId="0" applyFill="1" applyBorder="1"/>
    <xf numFmtId="0" fontId="0" fillId="15" borderId="38" xfId="0" applyFill="1" applyBorder="1"/>
    <xf numFmtId="0" fontId="2" fillId="16" borderId="37" xfId="0" applyFont="1" applyFill="1" applyBorder="1"/>
    <xf numFmtId="0" fontId="0" fillId="15" borderId="0" xfId="0" applyFill="1" applyBorder="1"/>
    <xf numFmtId="0" fontId="2" fillId="16" borderId="0" xfId="0" applyFont="1" applyFill="1" applyBorder="1"/>
    <xf numFmtId="0" fontId="0" fillId="15" borderId="38" xfId="0" applyFill="1" applyBorder="1"/>
    <xf numFmtId="0" fontId="11" fillId="15" borderId="6" xfId="0" applyFont="1" applyFill="1" applyBorder="1"/>
    <xf numFmtId="168" fontId="4" fillId="15" borderId="4" xfId="0" applyNumberFormat="1" applyFont="1" applyFill="1" applyBorder="1" applyAlignment="1">
      <alignment horizontal="center" vertical="center"/>
    </xf>
    <xf numFmtId="0" fontId="0" fillId="15" borderId="4" xfId="0" applyFill="1" applyBorder="1"/>
    <xf numFmtId="0" fontId="11" fillId="15" borderId="4" xfId="0" applyFont="1" applyFill="1" applyBorder="1"/>
    <xf numFmtId="0" fontId="0" fillId="15" borderId="39" xfId="0" applyFill="1" applyBorder="1"/>
    <xf numFmtId="168" fontId="5" fillId="15" borderId="4" xfId="0" applyNumberFormat="1" applyFont="1" applyFill="1" applyBorder="1" applyAlignment="1">
      <alignment horizontal="center" vertical="center"/>
    </xf>
    <xf numFmtId="168" fontId="6" fillId="17" borderId="4" xfId="0" applyNumberFormat="1" applyFont="1" applyFill="1" applyBorder="1" applyAlignment="1">
      <alignment horizontal="center" vertical="center"/>
    </xf>
    <xf numFmtId="9" fontId="6" fillId="15" borderId="4" xfId="1" applyFont="1" applyFill="1" applyBorder="1" applyAlignment="1">
      <alignment horizontal="center" vertical="center"/>
    </xf>
    <xf numFmtId="0" fontId="0" fillId="15" borderId="6" xfId="0" applyFill="1" applyBorder="1"/>
    <xf numFmtId="168" fontId="0" fillId="15" borderId="4" xfId="0" applyNumberFormat="1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2" fillId="16" borderId="37" xfId="0" applyFont="1" applyFill="1" applyBorder="1" applyAlignment="1"/>
    <xf numFmtId="0" fontId="0" fillId="15" borderId="0" xfId="0" applyFill="1" applyBorder="1" applyAlignment="1"/>
    <xf numFmtId="0" fontId="0" fillId="15" borderId="38" xfId="0" applyFill="1" applyBorder="1" applyAlignment="1"/>
    <xf numFmtId="0" fontId="3" fillId="15" borderId="6" xfId="0" applyFont="1" applyFill="1" applyBorder="1"/>
    <xf numFmtId="164" fontId="0" fillId="15" borderId="4" xfId="0" applyNumberFormat="1" applyFill="1" applyBorder="1" applyAlignment="1">
      <alignment horizontal="center" vertical="center"/>
    </xf>
    <xf numFmtId="165" fontId="0" fillId="15" borderId="4" xfId="0" applyNumberFormat="1" applyFill="1" applyBorder="1" applyAlignment="1">
      <alignment horizontal="center" vertical="center"/>
    </xf>
    <xf numFmtId="0" fontId="0" fillId="15" borderId="39" xfId="0" applyFill="1" applyBorder="1" applyAlignment="1">
      <alignment horizontal="center" vertical="center"/>
    </xf>
    <xf numFmtId="0" fontId="0" fillId="15" borderId="40" xfId="0" applyFill="1" applyBorder="1"/>
    <xf numFmtId="0" fontId="0" fillId="15" borderId="41" xfId="0" applyFill="1" applyBorder="1" applyAlignment="1">
      <alignment horizontal="center" vertical="center"/>
    </xf>
    <xf numFmtId="0" fontId="0" fillId="15" borderId="42" xfId="0" applyFill="1" applyBorder="1" applyAlignment="1">
      <alignment horizontal="center" vertical="center"/>
    </xf>
    <xf numFmtId="9" fontId="0" fillId="15" borderId="0" xfId="0" applyNumberFormat="1" applyFill="1"/>
    <xf numFmtId="164" fontId="27" fillId="14" borderId="0" xfId="0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E197B3"/>
      <color rgb="FF06A77D"/>
      <color rgb="FFABD4DF"/>
      <color rgb="FFD6EDF2"/>
      <color rgb="FF92D2DE"/>
      <color rgb="FFAFCAFF"/>
      <color rgb="FFC5E5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030A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600" b="1">
                <a:solidFill>
                  <a:srgbClr val="7030A0"/>
                </a:solidFill>
                <a:latin typeface="Arial Narrow" panose="020B0606020202030204" pitchFamily="34" charset="0"/>
              </a:rPr>
              <a:t>Goals &amp; Progress</a:t>
            </a:r>
          </a:p>
        </c:rich>
      </c:tx>
      <c:layout>
        <c:manualLayout>
          <c:xMode val="edge"/>
          <c:yMode val="edge"/>
          <c:x val="0.34612981131457959"/>
          <c:y val="1.90503630601919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030A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>
        <c:manualLayout>
          <c:layoutTarget val="inner"/>
          <c:xMode val="edge"/>
          <c:yMode val="edge"/>
          <c:x val="1.676711533002832E-2"/>
          <c:y val="0.15545199324905981"/>
          <c:w val="0.95901371808215297"/>
          <c:h val="0.649517201584589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'Insights &amp; Goals'!$C$4</c:f>
              <c:strCache>
                <c:ptCount val="1"/>
                <c:pt idx="0">
                  <c:v>Target Amount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F39A49C-5288-428A-A91A-FE2C818D08C7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30C-4EBF-8FDB-DF53FAFE93B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8FCBCBC-94F6-4CD1-8BBE-720D48457930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130C-4EBF-8FDB-DF53FAFE93B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2A42575-FF35-4A35-9201-2A4F09BD735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130C-4EBF-8FDB-DF53FAFE93B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AB30771-2C19-4ED5-9164-96C4F405EB28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130C-4EBF-8FDB-DF53FAFE93B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4855824-C817-4FA4-B1E4-13A34AD51781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130C-4EBF-8FDB-DF53FAFE93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'Insights &amp; Goals'!$B$5:$B$9</c:f>
              <c:strCache>
                <c:ptCount val="5"/>
                <c:pt idx="0">
                  <c:v>Emergency Fund (3-6 months)</c:v>
                </c:pt>
                <c:pt idx="1">
                  <c:v>Vacation/Travel Fund</c:v>
                </c:pt>
                <c:pt idx="2">
                  <c:v>Investment Fund</c:v>
                </c:pt>
                <c:pt idx="3">
                  <c:v>Home/Property Goal</c:v>
                </c:pt>
                <c:pt idx="4">
                  <c:v>Education/Upskilling</c:v>
                </c:pt>
              </c:strCache>
            </c:strRef>
          </c:cat>
          <c:val>
            <c:numRef>
              <c:f>'Insights &amp; Goals'!$C$5:$C$9</c:f>
              <c:numCache>
                <c:formatCode>\$#,##0.0</c:formatCode>
                <c:ptCount val="5"/>
                <c:pt idx="0">
                  <c:v>15000</c:v>
                </c:pt>
                <c:pt idx="1">
                  <c:v>3000</c:v>
                </c:pt>
                <c:pt idx="2">
                  <c:v>10000</c:v>
                </c:pt>
                <c:pt idx="3">
                  <c:v>50000</c:v>
                </c:pt>
                <c:pt idx="4">
                  <c:v>5000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'Insights &amp; Goals'!$C$5:$C$9</c15:f>
                <c15:dlblRangeCache>
                  <c:ptCount val="5"/>
                  <c:pt idx="0">
                    <c:v>$15,000.0</c:v>
                  </c:pt>
                  <c:pt idx="1">
                    <c:v>$3,000.0</c:v>
                  </c:pt>
                  <c:pt idx="2">
                    <c:v>$10,000.0</c:v>
                  </c:pt>
                  <c:pt idx="3">
                    <c:v>$50,000.0</c:v>
                  </c:pt>
                  <c:pt idx="4">
                    <c:v>$5,000.0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130C-4EBF-8FDB-DF53FAFE93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7"/>
        <c:axId val="355122400"/>
        <c:axId val="475419104"/>
      </c:barChart>
      <c:barChart>
        <c:barDir val="col"/>
        <c:grouping val="clustered"/>
        <c:varyColors val="0"/>
        <c:ser>
          <c:idx val="1"/>
          <c:order val="1"/>
          <c:tx>
            <c:strRef>
              <c:f>'Insights &amp; Goals'!$E$4</c:f>
              <c:strCache>
                <c:ptCount val="1"/>
                <c:pt idx="0">
                  <c:v>% Complete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48414D0-76A8-4521-984E-FFACA29B1F7C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30C-4EBF-8FDB-DF53FAFE93B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741539A-C7D6-43E3-9636-729665AD5F0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130C-4EBF-8FDB-DF53FAFE93B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B34FAE0-9B2F-4DD1-8196-363BE6EA30A6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130C-4EBF-8FDB-DF53FAFE93B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FA5BE6E-EFD7-4ED8-A32F-A872242BC6F6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30C-4EBF-8FDB-DF53FAFE93B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29CAB4B-FDB0-45CB-AAB4-80A3BBF6BAAD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130C-4EBF-8FDB-DF53FAFE93BA}"/>
                </c:ext>
              </c:extLst>
            </c:dLbl>
            <c:numFmt formatCode="0%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206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'Insights &amp; Goals'!$B$5:$B$9</c:f>
              <c:strCache>
                <c:ptCount val="5"/>
                <c:pt idx="0">
                  <c:v>Emergency Fund (3-6 months)</c:v>
                </c:pt>
                <c:pt idx="1">
                  <c:v>Vacation/Travel Fund</c:v>
                </c:pt>
                <c:pt idx="2">
                  <c:v>Investment Fund</c:v>
                </c:pt>
                <c:pt idx="3">
                  <c:v>Home/Property Goal</c:v>
                </c:pt>
                <c:pt idx="4">
                  <c:v>Education/Upskilling</c:v>
                </c:pt>
              </c:strCache>
            </c:strRef>
          </c:cat>
          <c:val>
            <c:numRef>
              <c:f>'Insights &amp; Goals'!$E$5:$E$9</c:f>
              <c:numCache>
                <c:formatCode>0%</c:formatCode>
                <c:ptCount val="5"/>
                <c:pt idx="0">
                  <c:v>0.37333333333333335</c:v>
                </c:pt>
                <c:pt idx="1">
                  <c:v>0.4</c:v>
                </c:pt>
                <c:pt idx="2">
                  <c:v>0.4</c:v>
                </c:pt>
                <c:pt idx="3">
                  <c:v>0.24</c:v>
                </c:pt>
                <c:pt idx="4">
                  <c:v>0.6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'Insights &amp; Goals'!$E$5:$E$9</c15:f>
                <c15:dlblRangeCache>
                  <c:ptCount val="5"/>
                  <c:pt idx="0">
                    <c:v>37%</c:v>
                  </c:pt>
                  <c:pt idx="1">
                    <c:v>40%</c:v>
                  </c:pt>
                  <c:pt idx="2">
                    <c:v>40%</c:v>
                  </c:pt>
                  <c:pt idx="3">
                    <c:v>24%</c:v>
                  </c:pt>
                  <c:pt idx="4">
                    <c:v>60%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130C-4EBF-8FDB-DF53FAFE93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795279568"/>
        <c:axId val="475460784"/>
      </c:barChart>
      <c:catAx>
        <c:axId val="35512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G"/>
          </a:p>
        </c:txPr>
        <c:crossAx val="475419104"/>
        <c:crosses val="autoZero"/>
        <c:auto val="1"/>
        <c:lblAlgn val="ctr"/>
        <c:lblOffset val="100"/>
        <c:noMultiLvlLbl val="0"/>
      </c:catAx>
      <c:valAx>
        <c:axId val="475419104"/>
        <c:scaling>
          <c:orientation val="minMax"/>
        </c:scaling>
        <c:delete val="1"/>
        <c:axPos val="l"/>
        <c:numFmt formatCode="\$#,##0.0" sourceLinked="1"/>
        <c:majorTickMark val="none"/>
        <c:minorTickMark val="none"/>
        <c:tickLblPos val="nextTo"/>
        <c:crossAx val="355122400"/>
        <c:crosses val="autoZero"/>
        <c:crossBetween val="between"/>
      </c:valAx>
      <c:valAx>
        <c:axId val="475460784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95279568"/>
        <c:crosses val="max"/>
        <c:crossBetween val="between"/>
      </c:valAx>
      <c:catAx>
        <c:axId val="795279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5460784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rgbClr val="ABD4DF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355990405839757E-4"/>
          <c:y val="0.43195392242636338"/>
          <c:w val="0.99904637058207968"/>
          <c:h val="0.5680460775736366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Dashboard!$B$13</c:f>
              <c:strCache>
                <c:ptCount val="1"/>
                <c:pt idx="0">
                  <c:v>Savings Target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G" sz="1100" b="1" i="0" u="none" strike="noStrike" kern="1200" baseline="0">
                    <a:solidFill>
                      <a:srgbClr val="00206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Dashboard!$C$13</c:f>
              <c:numCache>
                <c:formatCode>0%</c:formatCode>
                <c:ptCount val="1"/>
                <c:pt idx="0">
                  <c:v>0.57446808510638303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A7-4A1F-B5A4-3F5D38036516}"/>
            </c:ext>
          </c:extLst>
        </c:ser>
        <c:ser>
          <c:idx val="1"/>
          <c:order val="1"/>
          <c:tx>
            <c:strRef>
              <c:f>Dashboard!$E$13</c:f>
              <c:strCache>
                <c:ptCount val="1"/>
                <c:pt idx="0">
                  <c:v>Savings Actual (YTD)</c:v>
                </c:pt>
              </c:strCache>
            </c:strRef>
          </c:tx>
          <c:spPr>
            <a:solidFill>
              <a:srgbClr val="06A77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G" sz="1100" b="1" i="0" u="none" strike="noStrike" kern="1200" baseline="0">
                    <a:solidFill>
                      <a:srgbClr val="00206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Dashboard!$F$13</c:f>
              <c:numCache>
                <c:formatCode>0%</c:formatCode>
                <c:ptCount val="1"/>
                <c:pt idx="0">
                  <c:v>0.45091514143094841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A7-4A1F-B5A4-3F5D380365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476549888"/>
        <c:axId val="285569136"/>
      </c:barChart>
      <c:catAx>
        <c:axId val="476549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85569136"/>
        <c:crosses val="autoZero"/>
        <c:auto val="1"/>
        <c:lblAlgn val="ctr"/>
        <c:lblOffset val="100"/>
        <c:noMultiLvlLbl val="0"/>
      </c:catAx>
      <c:valAx>
        <c:axId val="285569136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476549888"/>
        <c:crosses val="autoZero"/>
        <c:crossBetween val="between"/>
      </c:valAx>
      <c:spPr>
        <a:solidFill>
          <a:srgbClr val="ABD4DF">
            <a:alpha val="0"/>
          </a:srgbClr>
        </a:solid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7151874418560344E-3"/>
          <c:y val="4.9382716049382713E-2"/>
          <c:w val="0.98300084775092"/>
          <c:h val="0.3981510644502770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206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ABD4DF"/>
    </a:solidFill>
    <a:ln w="19050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355990405839757E-4"/>
          <c:y val="0.43195392242636338"/>
          <c:w val="0.99904637058207968"/>
          <c:h val="0.5680460775736366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Dashboard!$B$12</c:f>
              <c:strCache>
                <c:ptCount val="1"/>
                <c:pt idx="0">
                  <c:v>Planned Savings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/>
                        </a:solidFill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C1444C0C-4CB3-4C4F-A94A-FDB2A9AD4E5D}" type="CELLRANGE">
                      <a:rPr lang="en-US"/>
                      <a:pPr>
                        <a:defRPr sz="1100" b="1">
                          <a:solidFill>
                            <a:srgbClr val="002060"/>
                          </a:solidFill>
                          <a:latin typeface="Arial Narrow" panose="020B0606020202030204" pitchFamily="34" charset="0"/>
                        </a:defRPr>
                      </a:pPr>
                      <a:t>[CELLRANGE]</a:t>
                    </a:fld>
                    <a:endParaRPr lang="en-UG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206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8595764272559854"/>
                      <c:h val="0.453815835076792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F5D9-4DEB-9D6E-A487FCE944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Dashboard!$C$12</c:f>
              <c:numCache>
                <c:formatCode>\$#,##0.0</c:formatCode>
                <c:ptCount val="1"/>
                <c:pt idx="0">
                  <c:v>4725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Dashboard!$C$12</c15:f>
                <c15:dlblRangeCache>
                  <c:ptCount val="1"/>
                  <c:pt idx="0">
                    <c:v>$4,725.0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F5D9-4DEB-9D6E-A487FCE9447E}"/>
            </c:ext>
          </c:extLst>
        </c:ser>
        <c:ser>
          <c:idx val="1"/>
          <c:order val="1"/>
          <c:tx>
            <c:strRef>
              <c:f>Dashboard!$E$12</c:f>
              <c:strCache>
                <c:ptCount val="1"/>
                <c:pt idx="0">
                  <c:v>Actual Savings (YTD)</c:v>
                </c:pt>
              </c:strCache>
            </c:strRef>
          </c:tx>
          <c:spPr>
            <a:solidFill>
              <a:srgbClr val="06A77D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/>
                        </a:solidFill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98643FFB-4BDC-478F-BB0C-0EDE02DFAFB2}" type="CELLRANGE">
                      <a:rPr lang="en-US"/>
                      <a:pPr>
                        <a:defRPr sz="1100" b="1">
                          <a:solidFill>
                            <a:srgbClr val="002060"/>
                          </a:solidFill>
                          <a:latin typeface="Arial Narrow" panose="020B0606020202030204" pitchFamily="34" charset="0"/>
                        </a:defRPr>
                      </a:pPr>
                      <a:t>[CELLRANGE]</a:t>
                    </a:fld>
                    <a:endParaRPr lang="en-UG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206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5833333333333336"/>
                      <c:h val="0.379519184794845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F5D9-4DEB-9D6E-A487FCE944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206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Dashboard!$F$12</c:f>
              <c:numCache>
                <c:formatCode>\$#,##0.0</c:formatCode>
                <c:ptCount val="1"/>
                <c:pt idx="0">
                  <c:v>2710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Dashboard!$F$12</c15:f>
                <c15:dlblRangeCache>
                  <c:ptCount val="1"/>
                  <c:pt idx="0">
                    <c:v>$2,710.0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F5D9-4DEB-9D6E-A487FCE944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476549888"/>
        <c:axId val="285569136"/>
      </c:barChart>
      <c:catAx>
        <c:axId val="476549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85569136"/>
        <c:crosses val="autoZero"/>
        <c:auto val="1"/>
        <c:lblAlgn val="ctr"/>
        <c:lblOffset val="100"/>
        <c:noMultiLvlLbl val="0"/>
      </c:catAx>
      <c:valAx>
        <c:axId val="285569136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476549888"/>
        <c:crosses val="autoZero"/>
        <c:crossBetween val="between"/>
      </c:valAx>
      <c:spPr>
        <a:solidFill>
          <a:srgbClr val="ABD4DF">
            <a:alpha val="0"/>
          </a:srgbClr>
        </a:solid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4.9382716049382713E-2"/>
          <c:w val="0.99128311036440453"/>
          <c:h val="0.3981510644502770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206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ABD4DF"/>
    </a:solidFill>
    <a:ln w="19050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355990405839757E-4"/>
          <c:y val="0.43195392242636338"/>
          <c:w val="0.99904637058207968"/>
          <c:h val="0.5680460775736366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Dashboard!$B$11</c:f>
              <c:strCache>
                <c:ptCount val="1"/>
                <c:pt idx="0">
                  <c:v>Expenses (Plan)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/>
                        </a:solidFill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027BE4B5-D880-4D17-81E5-11565CE4761B}" type="CELLRANGE">
                      <a:rPr lang="en-US"/>
                      <a:pPr>
                        <a:defRPr sz="1100" b="1">
                          <a:solidFill>
                            <a:srgbClr val="002060"/>
                          </a:solidFill>
                          <a:latin typeface="Arial Narrow" panose="020B0606020202030204" pitchFamily="34" charset="0"/>
                        </a:defRPr>
                      </a:pPr>
                      <a:t>[CELLRANGE]</a:t>
                    </a:fld>
                    <a:endParaRPr lang="en-UG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206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2F0-4061-B964-F495DDC117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Dashboard!$C$11</c:f>
              <c:numCache>
                <c:formatCode>\$#,##0.0</c:formatCode>
                <c:ptCount val="1"/>
                <c:pt idx="0">
                  <c:v>3500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Dashboard!$C$11</c15:f>
                <c15:dlblRangeCache>
                  <c:ptCount val="1"/>
                  <c:pt idx="0">
                    <c:v>$3,500.0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E2F0-4061-B964-F495DDC1170C}"/>
            </c:ext>
          </c:extLst>
        </c:ser>
        <c:ser>
          <c:idx val="1"/>
          <c:order val="1"/>
          <c:tx>
            <c:strRef>
              <c:f>Dashboard!$E$11</c:f>
              <c:strCache>
                <c:ptCount val="1"/>
                <c:pt idx="0">
                  <c:v>Expenses Actual (YTD)</c:v>
                </c:pt>
              </c:strCache>
            </c:strRef>
          </c:tx>
          <c:spPr>
            <a:solidFill>
              <a:srgbClr val="06A77D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/>
                        </a:solidFill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CEADC629-BC3C-4473-8332-B469E5519D63}" type="CELLRANGE">
                      <a:rPr lang="en-US"/>
                      <a:pPr>
                        <a:defRPr sz="1100" b="1">
                          <a:solidFill>
                            <a:srgbClr val="002060"/>
                          </a:solidFill>
                          <a:latin typeface="Arial Narrow" panose="020B0606020202030204" pitchFamily="34" charset="0"/>
                        </a:defRPr>
                      </a:pPr>
                      <a:t>[CELLRANGE]</a:t>
                    </a:fld>
                    <a:endParaRPr lang="en-UG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206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2F0-4061-B964-F495DDC117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206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Dashboard!$F$11</c:f>
              <c:numCache>
                <c:formatCode>\$#,##0.0</c:formatCode>
                <c:ptCount val="1"/>
                <c:pt idx="0">
                  <c:v>3300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Dashboard!$F$11</c15:f>
                <c15:dlblRangeCache>
                  <c:ptCount val="1"/>
                  <c:pt idx="0">
                    <c:v>$3,300.0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E2F0-4061-B964-F495DDC1170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476549888"/>
        <c:axId val="285569136"/>
      </c:barChart>
      <c:catAx>
        <c:axId val="476549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85569136"/>
        <c:crosses val="autoZero"/>
        <c:auto val="1"/>
        <c:lblAlgn val="ctr"/>
        <c:lblOffset val="100"/>
        <c:noMultiLvlLbl val="0"/>
      </c:catAx>
      <c:valAx>
        <c:axId val="285569136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476549888"/>
        <c:crosses val="autoZero"/>
        <c:crossBetween val="between"/>
      </c:valAx>
      <c:spPr>
        <a:solidFill>
          <a:srgbClr val="ABD4DF">
            <a:alpha val="0"/>
          </a:srgbClr>
        </a:solid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4.9382716049382713E-2"/>
          <c:w val="0.99527753743600733"/>
          <c:h val="0.3981510644502770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206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ABD4DF"/>
    </a:solidFill>
    <a:ln w="19050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355990405839757E-4"/>
          <c:y val="0.43195392242636338"/>
          <c:w val="0.99904637058207968"/>
          <c:h val="0.5680460775736366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Dashboard!$B$10</c:f>
              <c:strCache>
                <c:ptCount val="1"/>
                <c:pt idx="0">
                  <c:v>Income (Target)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/>
                        </a:solidFill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C93C8561-48C6-4416-A404-CC7EEE042AFE}" type="CELLRANGE">
                      <a:rPr lang="en-US" sz="1100" b="1">
                        <a:solidFill>
                          <a:srgbClr val="002060"/>
                        </a:solidFill>
                      </a:rPr>
                      <a:pPr>
                        <a:defRPr sz="1100" b="1">
                          <a:solidFill>
                            <a:srgbClr val="002060"/>
                          </a:solidFill>
                          <a:latin typeface="Arial Narrow" panose="020B0606020202030204" pitchFamily="34" charset="0"/>
                        </a:defRPr>
                      </a:pPr>
                      <a:t>[CELLRANGE]</a:t>
                    </a:fld>
                    <a:endParaRPr lang="en-UG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206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756997979964548"/>
                      <c:h val="0.25000068708688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0627-4AAC-80FF-82E9D3C2B5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Dashboard!$C$10</c:f>
              <c:numCache>
                <c:formatCode>\$#,##0.0</c:formatCode>
                <c:ptCount val="1"/>
                <c:pt idx="0">
                  <c:v>8225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Dashboard!$C$10</c15:f>
                <c15:dlblRangeCache>
                  <c:ptCount val="1"/>
                  <c:pt idx="0">
                    <c:v>$8,225.0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0627-4AAC-80FF-82E9D3C2B54D}"/>
            </c:ext>
          </c:extLst>
        </c:ser>
        <c:ser>
          <c:idx val="1"/>
          <c:order val="1"/>
          <c:tx>
            <c:strRef>
              <c:f>Dashboard!$E$10</c:f>
              <c:strCache>
                <c:ptCount val="1"/>
                <c:pt idx="0">
                  <c:v>Income Actual (YTD)</c:v>
                </c:pt>
              </c:strCache>
            </c:strRef>
          </c:tx>
          <c:spPr>
            <a:solidFill>
              <a:srgbClr val="06A77D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/>
                        </a:solidFill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D3403496-1855-44CB-A940-D3CD126848EB}" type="CELLRANGE">
                      <a:rPr lang="en-US" sz="1100">
                        <a:solidFill>
                          <a:srgbClr val="002060"/>
                        </a:solidFill>
                      </a:rPr>
                      <a:pPr>
                        <a:defRPr sz="1100" b="1">
                          <a:solidFill>
                            <a:srgbClr val="002060"/>
                          </a:solidFill>
                          <a:latin typeface="Arial Narrow" panose="020B0606020202030204" pitchFamily="34" charset="0"/>
                        </a:defRPr>
                      </a:pPr>
                      <a:t>[CELLRANGE]</a:t>
                    </a:fld>
                    <a:endParaRPr lang="en-UG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rgbClr val="00206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427437641723357"/>
                      <c:h val="0.3198952879581151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0627-4AAC-80FF-82E9D3C2B5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206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Dashboard!$C$3</c:f>
              <c:numCache>
                <c:formatCode>General</c:formatCode>
                <c:ptCount val="1"/>
              </c:numCache>
            </c:numRef>
          </c:cat>
          <c:val>
            <c:numRef>
              <c:f>Dashboard!$F$10</c:f>
              <c:numCache>
                <c:formatCode>\$#,##0.0</c:formatCode>
                <c:ptCount val="1"/>
                <c:pt idx="0">
                  <c:v>6010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Dashboard!$F$10</c15:f>
                <c15:dlblRangeCache>
                  <c:ptCount val="1"/>
                  <c:pt idx="0">
                    <c:v>$6,010.0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0627-4AAC-80FF-82E9D3C2B5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476549888"/>
        <c:axId val="285569136"/>
      </c:barChart>
      <c:catAx>
        <c:axId val="476549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85569136"/>
        <c:crosses val="autoZero"/>
        <c:auto val="1"/>
        <c:lblAlgn val="ctr"/>
        <c:lblOffset val="100"/>
        <c:noMultiLvlLbl val="0"/>
      </c:catAx>
      <c:valAx>
        <c:axId val="285569136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476549888"/>
        <c:crosses val="autoZero"/>
        <c:crossBetween val="between"/>
      </c:valAx>
      <c:spPr>
        <a:solidFill>
          <a:srgbClr val="ABD4DF">
            <a:alpha val="0"/>
          </a:srgbClr>
        </a:solid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4732124062037501E-3"/>
          <c:y val="4.9382716049382713E-2"/>
          <c:w val="0.98324281610591324"/>
          <c:h val="0.3981510644502770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206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ABD4DF"/>
    </a:solidFill>
    <a:ln w="19050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030A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600" b="1">
                <a:solidFill>
                  <a:srgbClr val="7030A0"/>
                </a:solidFill>
              </a:rPr>
              <a:t>Total Income: All Sources (YTD)</a:t>
            </a:r>
          </a:p>
        </c:rich>
      </c:tx>
      <c:layout>
        <c:manualLayout>
          <c:xMode val="edge"/>
          <c:yMode val="edge"/>
          <c:x val="0.13446078640328168"/>
          <c:y val="2.6744125286017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030A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>
        <c:manualLayout>
          <c:layoutTarget val="inner"/>
          <c:xMode val="edge"/>
          <c:yMode val="edge"/>
          <c:x val="1.463141149341885E-2"/>
          <c:y val="0.14943635885874842"/>
          <c:w val="0.97073717701316231"/>
          <c:h val="0.71972742006719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'Monthly Log'!$Z$3</c:f>
              <c:strCache>
                <c:ptCount val="1"/>
                <c:pt idx="0">
                  <c:v>Annual Income: Target</c:v>
                </c:pt>
              </c:strCache>
            </c:strRef>
          </c:tx>
          <c:spPr>
            <a:solidFill>
              <a:srgbClr val="E197B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FA405C5-1D4B-4B5C-951A-7274D38AC96D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5D0-4B2C-AAB9-78280AE65A0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77FE5D1-A724-43A5-81E8-C8EDF8F3153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5D0-4B2C-AAB9-78280AE65A0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5E40AD9-BEBE-4B39-855F-D36D7CF16264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5D0-4B2C-AAB9-78280AE65A0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57827B6-150E-4777-A8EF-14A547DEF1DA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5D0-4B2C-AAB9-78280AE65A0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1BF3CC7-6D5A-426C-992D-CF462270339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5D0-4B2C-AAB9-78280AE65A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'Monthly Log'!$A$6:$A$11</c:f>
              <c:strCache>
                <c:ptCount val="5"/>
                <c:pt idx="0">
                  <c:v>Salary/Main Income</c:v>
                </c:pt>
                <c:pt idx="1">
                  <c:v>Side Income</c:v>
                </c:pt>
                <c:pt idx="2">
                  <c:v>Investments/Dividends</c:v>
                </c:pt>
                <c:pt idx="3">
                  <c:v>Income from Business/Gigs</c:v>
                </c:pt>
                <c:pt idx="4">
                  <c:v>Other Income</c:v>
                </c:pt>
              </c:strCache>
            </c:strRef>
          </c:cat>
          <c:val>
            <c:numRef>
              <c:f>'Monthly Log'!$Z$6:$Z$10</c:f>
              <c:numCache>
                <c:formatCode>\$#,##0.0</c:formatCode>
                <c:ptCount val="5"/>
                <c:pt idx="0">
                  <c:v>1600</c:v>
                </c:pt>
                <c:pt idx="1">
                  <c:v>500</c:v>
                </c:pt>
                <c:pt idx="2">
                  <c:v>625</c:v>
                </c:pt>
                <c:pt idx="3">
                  <c:v>500</c:v>
                </c:pt>
                <c:pt idx="4">
                  <c:v>5000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'Monthly Log'!$Z$6:$Z$11</c15:f>
                <c15:dlblRangeCache>
                  <c:ptCount val="6"/>
                  <c:pt idx="0">
                    <c:v>$1,600.0</c:v>
                  </c:pt>
                  <c:pt idx="1">
                    <c:v>$500.0</c:v>
                  </c:pt>
                  <c:pt idx="2">
                    <c:v>$625.0</c:v>
                  </c:pt>
                  <c:pt idx="3">
                    <c:v>$500.0</c:v>
                  </c:pt>
                  <c:pt idx="4">
                    <c:v>$5,000.0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5D0-4B2C-AAB9-78280AE65A0C}"/>
            </c:ext>
          </c:extLst>
        </c:ser>
        <c:ser>
          <c:idx val="1"/>
          <c:order val="1"/>
          <c:tx>
            <c:strRef>
              <c:f>'Monthly Log'!$AA$3</c:f>
              <c:strCache>
                <c:ptCount val="1"/>
                <c:pt idx="0">
                  <c:v>Annual Income: Actual</c:v>
                </c:pt>
              </c:strCache>
            </c:strRef>
          </c:tx>
          <c:spPr>
            <a:solidFill>
              <a:srgbClr val="06A77D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5776981-DA4E-4184-8432-095F4376914D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5D0-4B2C-AAB9-78280AE65A0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891386D-1928-4CA0-8A57-61DD647FCCF1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5D0-4B2C-AAB9-78280AE65A0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D666993-1AB2-4231-A330-A69D6DC79A7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95D0-4B2C-AAB9-78280AE65A0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4989391-43C1-4B39-B839-ABC0D230C8A5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95D0-4B2C-AAB9-78280AE65A0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FC2A77F-3901-4BE1-A141-4835C4D0C366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95D0-4B2C-AAB9-78280AE65A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'Monthly Log'!$A$6:$A$11</c:f>
              <c:strCache>
                <c:ptCount val="5"/>
                <c:pt idx="0">
                  <c:v>Salary/Main Income</c:v>
                </c:pt>
                <c:pt idx="1">
                  <c:v>Side Income</c:v>
                </c:pt>
                <c:pt idx="2">
                  <c:v>Investments/Dividends</c:v>
                </c:pt>
                <c:pt idx="3">
                  <c:v>Income from Business/Gigs</c:v>
                </c:pt>
                <c:pt idx="4">
                  <c:v>Other Income</c:v>
                </c:pt>
              </c:strCache>
            </c:strRef>
          </c:cat>
          <c:val>
            <c:numRef>
              <c:f>'Monthly Log'!$AA$6:$AA$10</c:f>
              <c:numCache>
                <c:formatCode>\$#,##0.0</c:formatCode>
                <c:ptCount val="5"/>
                <c:pt idx="0">
                  <c:v>2500</c:v>
                </c:pt>
                <c:pt idx="1">
                  <c:v>300</c:v>
                </c:pt>
                <c:pt idx="2">
                  <c:v>10</c:v>
                </c:pt>
                <c:pt idx="3">
                  <c:v>1200</c:v>
                </c:pt>
                <c:pt idx="4">
                  <c:v>2000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'Monthly Log'!$AA$6:$AA$11</c15:f>
                <c15:dlblRangeCache>
                  <c:ptCount val="6"/>
                  <c:pt idx="0">
                    <c:v>$2,500.0</c:v>
                  </c:pt>
                  <c:pt idx="1">
                    <c:v>$300.0</c:v>
                  </c:pt>
                  <c:pt idx="2">
                    <c:v>$10.0</c:v>
                  </c:pt>
                  <c:pt idx="3">
                    <c:v>$1,200.0</c:v>
                  </c:pt>
                  <c:pt idx="4">
                    <c:v>$2,000.0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5D0-4B2C-AAB9-78280AE65A0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8"/>
        <c:overlap val="-27"/>
        <c:axId val="526498672"/>
        <c:axId val="479327216"/>
      </c:barChart>
      <c:catAx>
        <c:axId val="52649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G"/>
          </a:p>
        </c:txPr>
        <c:crossAx val="479327216"/>
        <c:crosses val="autoZero"/>
        <c:auto val="1"/>
        <c:lblAlgn val="ctr"/>
        <c:lblOffset val="100"/>
        <c:noMultiLvlLbl val="0"/>
      </c:catAx>
      <c:valAx>
        <c:axId val="479327216"/>
        <c:scaling>
          <c:orientation val="minMax"/>
        </c:scaling>
        <c:delete val="1"/>
        <c:axPos val="l"/>
        <c:numFmt formatCode="\$#,##0.0" sourceLinked="1"/>
        <c:majorTickMark val="none"/>
        <c:minorTickMark val="none"/>
        <c:tickLblPos val="nextTo"/>
        <c:crossAx val="526498672"/>
        <c:crosses val="autoZero"/>
        <c:crossBetween val="between"/>
      </c:valAx>
      <c:spPr>
        <a:noFill/>
        <a:ln>
          <a:solidFill>
            <a:srgbClr val="ABD4DF"/>
          </a:solidFill>
        </a:ln>
        <a:effectLst/>
      </c:spPr>
    </c:plotArea>
    <c:legend>
      <c:legendPos val="t"/>
      <c:layout>
        <c:manualLayout>
          <c:xMode val="edge"/>
          <c:yMode val="edge"/>
          <c:x val="0.5321249553961892"/>
          <c:y val="4.1146578499307696E-2"/>
          <c:w val="0.3797376002453301"/>
          <c:h val="9.14953262086319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7030A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>
          <a:latin typeface="Arial Narrow" panose="020B0606020202030204" pitchFamily="34" charset="0"/>
        </a:defRPr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030A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400" b="1">
                <a:solidFill>
                  <a:srgbClr val="7030A0"/>
                </a:solidFill>
              </a:rPr>
              <a:t>Total Income: All Expenses (YTD)</a:t>
            </a:r>
          </a:p>
        </c:rich>
      </c:tx>
      <c:layout>
        <c:manualLayout>
          <c:xMode val="edge"/>
          <c:yMode val="edge"/>
          <c:x val="4.0202004824462116E-2"/>
          <c:y val="1.59086112472411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030A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>
        <c:manualLayout>
          <c:layoutTarget val="inner"/>
          <c:xMode val="edge"/>
          <c:yMode val="edge"/>
          <c:x val="0.26352324907329483"/>
          <c:y val="8.5834886407944108E-2"/>
          <c:w val="0.72364886800100092"/>
          <c:h val="0.9128034755484648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'Monthly Log'!$Z$14</c:f>
              <c:strCache>
                <c:ptCount val="1"/>
                <c:pt idx="0">
                  <c:v>Annual Expenses: Planned</c:v>
                </c:pt>
              </c:strCache>
            </c:strRef>
          </c:tx>
          <c:spPr>
            <a:solidFill>
              <a:srgbClr val="E197B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25E060C-50EA-487F-897C-6F0E1E7822B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C9A-41F8-A1CC-C9AA6850681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A85E7C8-1030-48D7-BB7D-F5B755F9B806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C9A-41F8-A1CC-C9AA6850681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B37A133-C9D1-45E9-9B3B-C53CE750C518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C9A-41F8-A1CC-C9AA6850681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598CA92-968B-4478-BD86-75CAC6BD699D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C9A-41F8-A1CC-C9AA6850681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264BAAE-8C6C-49E4-A95F-D1B5DABBDE44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C9A-41F8-A1CC-C9AA6850681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6B8432B-2AD6-4D51-91D8-92C3881129D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3C9A-41F8-A1CC-C9AA6850681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73AA189-AFC3-49B3-984E-D267ED916B9C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3C9A-41F8-A1CC-C9AA6850681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96BEFAD-54AE-4C2A-8619-B978CE8E2B6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3C9A-41F8-A1CC-C9AA6850681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C2244BD-3177-41ED-B61F-7FF15494424E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3C9A-41F8-A1CC-C9AA6850681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DD610E7-0DA4-48D7-AE27-BD9F3AC106B7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3C9A-41F8-A1CC-C9AA6850681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5D87E09B-5AAF-4470-A606-26E8C38819A0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3C9A-41F8-A1CC-C9AA6850681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F24CEE74-D413-4B3C-B655-95245528C65B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3C9A-41F8-A1CC-C9AA6850681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39BA299-CAE8-4E6E-9FC3-F8A7A84D443C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3C9A-41F8-A1CC-C9AA6850681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13629F4B-2053-4007-98FD-2BAFE47AED9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3C9A-41F8-A1CC-C9AA6850681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93630ADC-CC0A-4F8D-9467-96728E2C52F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3C9A-41F8-A1CC-C9AA685068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'Monthly Log'!$A$15:$A$29</c:f>
              <c:strCache>
                <c:ptCount val="15"/>
                <c:pt idx="0">
                  <c:v>Housing (Rent/Mortgage)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Healthcare</c:v>
                </c:pt>
                <c:pt idx="6">
                  <c:v>Education</c:v>
                </c:pt>
                <c:pt idx="7">
                  <c:v>Entertainment</c:v>
                </c:pt>
                <c:pt idx="8">
                  <c:v>Dining Out</c:v>
                </c:pt>
                <c:pt idx="9">
                  <c:v>Shopping/Personal</c:v>
                </c:pt>
                <c:pt idx="10">
                  <c:v>Subscriptions</c:v>
                </c:pt>
                <c:pt idx="11">
                  <c:v>Savings/Investments</c:v>
                </c:pt>
                <c:pt idx="12">
                  <c:v>Charity</c:v>
                </c:pt>
                <c:pt idx="13">
                  <c:v>Internet &amp; Connectivity</c:v>
                </c:pt>
                <c:pt idx="14">
                  <c:v>Other Expenses</c:v>
                </c:pt>
              </c:strCache>
            </c:strRef>
          </c:cat>
          <c:val>
            <c:numRef>
              <c:f>'Monthly Log'!$Z$15:$Z$29</c:f>
              <c:numCache>
                <c:formatCode>\$#,##0.0</c:formatCode>
                <c:ptCount val="15"/>
                <c:pt idx="0">
                  <c:v>300</c:v>
                </c:pt>
                <c:pt idx="1">
                  <c:v>300</c:v>
                </c:pt>
                <c:pt idx="2">
                  <c:v>0</c:v>
                </c:pt>
                <c:pt idx="3">
                  <c:v>500</c:v>
                </c:pt>
                <c:pt idx="4">
                  <c:v>0</c:v>
                </c:pt>
                <c:pt idx="5">
                  <c:v>300</c:v>
                </c:pt>
                <c:pt idx="6">
                  <c:v>400</c:v>
                </c:pt>
                <c:pt idx="7">
                  <c:v>0</c:v>
                </c:pt>
                <c:pt idx="8">
                  <c:v>200</c:v>
                </c:pt>
                <c:pt idx="9">
                  <c:v>1500</c:v>
                </c:pt>
                <c:pt idx="10">
                  <c:v>0</c:v>
                </c:pt>
                <c:pt idx="11">
                  <c:v>0</c:v>
                </c:pt>
                <c:pt idx="12">
                  <c:v>600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'Monthly Log'!$Z$15:$Z$29</c15:f>
                <c15:dlblRangeCache>
                  <c:ptCount val="15"/>
                  <c:pt idx="0">
                    <c:v>$300.0</c:v>
                  </c:pt>
                  <c:pt idx="1">
                    <c:v>$300.0</c:v>
                  </c:pt>
                  <c:pt idx="3">
                    <c:v>$500.0</c:v>
                  </c:pt>
                  <c:pt idx="5">
                    <c:v>$300.0</c:v>
                  </c:pt>
                  <c:pt idx="6">
                    <c:v>$400.0</c:v>
                  </c:pt>
                  <c:pt idx="8">
                    <c:v>$200.0</c:v>
                  </c:pt>
                  <c:pt idx="9">
                    <c:v>$1,500.0</c:v>
                  </c:pt>
                  <c:pt idx="12">
                    <c:v>$600.0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3C9A-41F8-A1CC-C9AA68506819}"/>
            </c:ext>
          </c:extLst>
        </c:ser>
        <c:ser>
          <c:idx val="1"/>
          <c:order val="1"/>
          <c:tx>
            <c:strRef>
              <c:f>'Monthly Log'!$AA$14</c:f>
              <c:strCache>
                <c:ptCount val="1"/>
                <c:pt idx="0">
                  <c:v>Annual Expenses: Actual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5EC3C9D-8D84-4624-A9E1-8D24F1882B0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C9A-41F8-A1CC-C9AA6850681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41A062A-EBC5-4784-874F-7003B882DAD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C9A-41F8-A1CC-C9AA6850681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2AEB045-F164-416D-B3B0-124CAC1842B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3C9A-41F8-A1CC-C9AA6850681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F30F7D9-AE81-4654-8BED-0084843032B4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3C9A-41F8-A1CC-C9AA6850681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2ED4AEF-A9BB-4FE7-AE06-7459338BCFBA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3C9A-41F8-A1CC-C9AA6850681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5D315EA-3187-4F28-A830-0979A48DC31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3C9A-41F8-A1CC-C9AA6850681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A2A33B7-7952-4E38-97C8-8D269E61647E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3C9A-41F8-A1CC-C9AA6850681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3065993-A42B-4744-B2BD-AF10CE7BA2F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3C9A-41F8-A1CC-C9AA6850681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FBFF54B-EF0E-4DB1-9607-1E9F6AAF6A2B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3C9A-41F8-A1CC-C9AA6850681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87C0C03-ECF4-43E0-A97E-A634784A480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3C9A-41F8-A1CC-C9AA6850681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36C32C9-4CB4-497A-A2F9-A043195A7210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3C9A-41F8-A1CC-C9AA6850681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C87B215-1B88-40AA-BD4F-F3E1A8306647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3C9A-41F8-A1CC-C9AA6850681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2FB9E33-82D9-42B5-8C41-E1B408815D18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3C9A-41F8-A1CC-C9AA6850681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7E69AFB7-5FA0-4B01-8775-DC4838E66AE7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3C9A-41F8-A1CC-C9AA6850681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0F41930D-B4FA-40AC-987C-8E11811DB5F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3C9A-41F8-A1CC-C9AA685068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'Monthly Log'!$A$15:$A$29</c:f>
              <c:strCache>
                <c:ptCount val="15"/>
                <c:pt idx="0">
                  <c:v>Housing (Rent/Mortgage)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Healthcare</c:v>
                </c:pt>
                <c:pt idx="6">
                  <c:v>Education</c:v>
                </c:pt>
                <c:pt idx="7">
                  <c:v>Entertainment</c:v>
                </c:pt>
                <c:pt idx="8">
                  <c:v>Dining Out</c:v>
                </c:pt>
                <c:pt idx="9">
                  <c:v>Shopping/Personal</c:v>
                </c:pt>
                <c:pt idx="10">
                  <c:v>Subscriptions</c:v>
                </c:pt>
                <c:pt idx="11">
                  <c:v>Savings/Investments</c:v>
                </c:pt>
                <c:pt idx="12">
                  <c:v>Charity</c:v>
                </c:pt>
                <c:pt idx="13">
                  <c:v>Internet &amp; Connectivity</c:v>
                </c:pt>
                <c:pt idx="14">
                  <c:v>Other Expenses</c:v>
                </c:pt>
              </c:strCache>
            </c:strRef>
          </c:cat>
          <c:val>
            <c:numRef>
              <c:f>'Monthly Log'!$AA$15:$AA$29</c:f>
              <c:numCache>
                <c:formatCode>\$#,##0.0</c:formatCode>
                <c:ptCount val="15"/>
                <c:pt idx="0">
                  <c:v>300</c:v>
                </c:pt>
                <c:pt idx="1">
                  <c:v>450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200</c:v>
                </c:pt>
                <c:pt idx="6">
                  <c:v>350</c:v>
                </c:pt>
                <c:pt idx="7">
                  <c:v>0</c:v>
                </c:pt>
                <c:pt idx="8">
                  <c:v>500</c:v>
                </c:pt>
                <c:pt idx="9">
                  <c:v>500</c:v>
                </c:pt>
                <c:pt idx="10">
                  <c:v>1000</c:v>
                </c:pt>
                <c:pt idx="11">
                  <c:v>0</c:v>
                </c:pt>
                <c:pt idx="12">
                  <c:v>1000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'Monthly Log'!$AA$15:$AA$30</c15:f>
                <c15:dlblRangeCache>
                  <c:ptCount val="16"/>
                  <c:pt idx="0">
                    <c:v>$300.0</c:v>
                  </c:pt>
                  <c:pt idx="1">
                    <c:v>$450.0</c:v>
                  </c:pt>
                  <c:pt idx="5">
                    <c:v>$200.0</c:v>
                  </c:pt>
                  <c:pt idx="6">
                    <c:v>$350.0</c:v>
                  </c:pt>
                  <c:pt idx="8">
                    <c:v>$500.0</c:v>
                  </c:pt>
                  <c:pt idx="9">
                    <c:v>$500.0</c:v>
                  </c:pt>
                  <c:pt idx="10">
                    <c:v>$1,000.0</c:v>
                  </c:pt>
                  <c:pt idx="12">
                    <c:v>$1,000.0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3C9A-41F8-A1CC-C9AA685068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"/>
        <c:axId val="526498672"/>
        <c:axId val="479327216"/>
      </c:barChart>
      <c:catAx>
        <c:axId val="526498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G"/>
          </a:p>
        </c:txPr>
        <c:crossAx val="479327216"/>
        <c:crosses val="autoZero"/>
        <c:auto val="1"/>
        <c:lblAlgn val="ctr"/>
        <c:lblOffset val="100"/>
        <c:noMultiLvlLbl val="0"/>
      </c:catAx>
      <c:valAx>
        <c:axId val="479327216"/>
        <c:scaling>
          <c:orientation val="minMax"/>
        </c:scaling>
        <c:delete val="1"/>
        <c:axPos val="b"/>
        <c:numFmt formatCode="\$#,##0.0" sourceLinked="1"/>
        <c:majorTickMark val="none"/>
        <c:minorTickMark val="none"/>
        <c:tickLblPos val="nextTo"/>
        <c:crossAx val="526498672"/>
        <c:crosses val="autoZero"/>
        <c:crossBetween val="between"/>
      </c:valAx>
      <c:spPr>
        <a:noFill/>
        <a:ln>
          <a:solidFill>
            <a:srgbClr val="ABD4DF"/>
          </a:solidFill>
        </a:ln>
        <a:effectLst/>
      </c:spPr>
    </c:plotArea>
    <c:legend>
      <c:legendPos val="t"/>
      <c:layout>
        <c:manualLayout>
          <c:xMode val="edge"/>
          <c:yMode val="edge"/>
          <c:x val="0.53212502133743766"/>
          <c:y val="2.0703229799000546E-2"/>
          <c:w val="0.46787497866256228"/>
          <c:h val="4.44706370527234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7030A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>
          <a:latin typeface="Arial Narrow" panose="020B0606020202030204" pitchFamily="34" charset="0"/>
        </a:defRPr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96369336345866"/>
          <c:y val="2.158098961474901E-2"/>
          <c:w val="0.67329571307727176"/>
          <c:h val="0.93875352782693666"/>
        </c:manualLayout>
      </c:layout>
      <c:doughnutChart>
        <c:varyColors val="1"/>
        <c:ser>
          <c:idx val="0"/>
          <c:order val="0"/>
          <c:tx>
            <c:strRef>
              <c:f>'Monthly Log'!$AA$3</c:f>
              <c:strCache>
                <c:ptCount val="1"/>
                <c:pt idx="0">
                  <c:v>Annual Income: Actual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1FB-4713-8C38-E57CC4EA8CC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1FB-4713-8C38-E57CC4EA8CC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1FB-4713-8C38-E57CC4EA8CC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1FB-4713-8C38-E57CC4EA8CC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C1FB-4713-8C38-E57CC4EA8CC2}"/>
              </c:ext>
            </c:extLst>
          </c:dPt>
          <c:dLbls>
            <c:dLbl>
              <c:idx val="0"/>
              <c:layout>
                <c:manualLayout>
                  <c:x val="9.3431725059453075E-2"/>
                  <c:y val="-0.2603047292889376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1000" b="1" i="0" u="none" strike="noStrike" kern="1200" baseline="0">
                      <a:solidFill>
                        <a:schemeClr val="tx2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443535034691819"/>
                      <c:h val="0.242728157534431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1FB-4713-8C38-E57CC4EA8CC2}"/>
                </c:ext>
              </c:extLst>
            </c:dLbl>
            <c:dLbl>
              <c:idx val="1"/>
              <c:layout>
                <c:manualLayout>
                  <c:x val="0.33249363047604752"/>
                  <c:y val="-0.1090800770353644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065032006525349"/>
                      <c:h val="0.185560280797260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C1FB-4713-8C38-E57CC4EA8CC2}"/>
                </c:ext>
              </c:extLst>
            </c:dLbl>
            <c:dLbl>
              <c:idx val="2"/>
              <c:layout>
                <c:manualLayout>
                  <c:x val="0.30095486157293294"/>
                  <c:y val="7.18940775452373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1000" b="1" i="0" u="none" strike="noStrike" kern="1200" baseline="0">
                      <a:solidFill>
                        <a:schemeClr val="tx2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20502516868493"/>
                      <c:h val="0.1733135630573810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C1FB-4713-8C38-E57CC4EA8CC2}"/>
                </c:ext>
              </c:extLst>
            </c:dLbl>
            <c:dLbl>
              <c:idx val="3"/>
              <c:layout>
                <c:manualLayout>
                  <c:x val="-0.22581393961811697"/>
                  <c:y val="2.72700192588410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1000" b="1" i="0" u="none" strike="noStrike" kern="1200" baseline="0">
                      <a:solidFill>
                        <a:schemeClr val="tx2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609360225105514"/>
                      <c:h val="0.2625608988135882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C1FB-4713-8C38-E57CC4EA8CC2}"/>
                </c:ext>
              </c:extLst>
            </c:dLbl>
            <c:dLbl>
              <c:idx val="4"/>
              <c:layout>
                <c:manualLayout>
                  <c:x val="-0.10490582848892964"/>
                  <c:y val="-0.1413078912057018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1000" b="1" i="0" u="none" strike="noStrike" kern="1200" baseline="0">
                      <a:solidFill>
                        <a:schemeClr val="tx2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n-UG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760175207760308"/>
                      <c:h val="0.2923100107323239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C1FB-4713-8C38-E57CC4EA8C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>
                  <a:defRPr sz="1000" b="1" i="0" u="none" strike="noStrike" kern="1200" baseline="0">
                    <a:solidFill>
                      <a:schemeClr val="tx2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'Monthly Log'!$A$6:$A$10</c:f>
              <c:strCache>
                <c:ptCount val="5"/>
                <c:pt idx="0">
                  <c:v>Salary/Main Income</c:v>
                </c:pt>
                <c:pt idx="1">
                  <c:v>Side Income</c:v>
                </c:pt>
                <c:pt idx="2">
                  <c:v>Investments/Dividends</c:v>
                </c:pt>
                <c:pt idx="3">
                  <c:v>Income from Business/Gigs</c:v>
                </c:pt>
                <c:pt idx="4">
                  <c:v>Other Income</c:v>
                </c:pt>
              </c:strCache>
            </c:strRef>
          </c:cat>
          <c:val>
            <c:numRef>
              <c:f>'Monthly Log'!$AA$6:$AA$10</c:f>
              <c:numCache>
                <c:formatCode>\$#,##0.0</c:formatCode>
                <c:ptCount val="5"/>
                <c:pt idx="0">
                  <c:v>2500</c:v>
                </c:pt>
                <c:pt idx="1">
                  <c:v>300</c:v>
                </c:pt>
                <c:pt idx="2">
                  <c:v>10</c:v>
                </c:pt>
                <c:pt idx="3">
                  <c:v>1200</c:v>
                </c:pt>
                <c:pt idx="4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FB-4713-8C38-E57CC4EA8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rgbClr val="ABD4DF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137712</xdr:colOff>
      <xdr:row>0</xdr:row>
      <xdr:rowOff>77050</xdr:rowOff>
    </xdr:from>
    <xdr:to>
      <xdr:col>19</xdr:col>
      <xdr:colOff>561516</xdr:colOff>
      <xdr:row>41</xdr:row>
      <xdr:rowOff>165255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DB56F2AE-FF76-4337-A69A-31EE9E372E7D}"/>
            </a:ext>
          </a:extLst>
        </xdr:cNvPr>
        <xdr:cNvGrpSpPr/>
      </xdr:nvGrpSpPr>
      <xdr:grpSpPr>
        <a:xfrm>
          <a:off x="137712" y="77050"/>
          <a:ext cx="16866479" cy="7809193"/>
          <a:chOff x="145401" y="132133"/>
          <a:chExt cx="16866479" cy="7735747"/>
        </a:xfrm>
      </xdr:grpSpPr>
      <xdr:sp macro="" textlink="">
        <xdr:nvSpPr>
          <xdr:cNvPr id="2" name="Rectangle: Rounded Corners 1">
            <a:extLst>
              <a:ext uri="{FF2B5EF4-FFF2-40B4-BE49-F238E27FC236}">
                <a16:creationId xmlns:a16="http://schemas.microsoft.com/office/drawing/2014/main" id="{0C635105-104B-426E-87C3-CE54CD69ECFF}"/>
              </a:ext>
            </a:extLst>
          </xdr:cNvPr>
          <xdr:cNvSpPr/>
        </xdr:nvSpPr>
        <xdr:spPr>
          <a:xfrm>
            <a:off x="145401" y="132133"/>
            <a:ext cx="16866479" cy="7735747"/>
          </a:xfrm>
          <a:prstGeom prst="roundRect">
            <a:avLst>
              <a:gd name="adj" fmla="val 1520"/>
            </a:avLst>
          </a:prstGeom>
          <a:solidFill>
            <a:srgbClr val="ABD4DF"/>
          </a:solidFill>
          <a:ln>
            <a:solidFill>
              <a:srgbClr val="D6EDF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G" sz="1100"/>
          </a:p>
        </xdr:txBody>
      </xdr:sp>
      <xdr:sp macro="" textlink="">
        <xdr:nvSpPr>
          <xdr:cNvPr id="11" name="Rectangle: Rounded Corners 10">
            <a:extLst>
              <a:ext uri="{FF2B5EF4-FFF2-40B4-BE49-F238E27FC236}">
                <a16:creationId xmlns:a16="http://schemas.microsoft.com/office/drawing/2014/main" id="{89A49062-C4BA-4965-B79B-65EAD5FAAA1E}"/>
              </a:ext>
            </a:extLst>
          </xdr:cNvPr>
          <xdr:cNvSpPr/>
        </xdr:nvSpPr>
        <xdr:spPr>
          <a:xfrm>
            <a:off x="257060" y="174434"/>
            <a:ext cx="16626289" cy="908891"/>
          </a:xfrm>
          <a:prstGeom prst="roundRect">
            <a:avLst>
              <a:gd name="adj" fmla="val 7576"/>
            </a:avLst>
          </a:prstGeom>
          <a:solidFill>
            <a:schemeClr val="accent4">
              <a:lumMod val="20000"/>
              <a:lumOff val="80000"/>
            </a:schemeClr>
          </a:solidFill>
          <a:ln w="19050">
            <a:solidFill>
              <a:srgbClr val="ABD4D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sz="1800" b="1">
                <a:solidFill>
                  <a:srgbClr val="002060"/>
                </a:solidFill>
                <a:latin typeface="Arial Black" panose="020B0A04020102020204" pitchFamily="34" charset="0"/>
              </a:rPr>
              <a:t>PERSONAL</a:t>
            </a:r>
            <a:r>
              <a:rPr lang="en-US" sz="1800" b="1" baseline="0">
                <a:solidFill>
                  <a:srgbClr val="002060"/>
                </a:solidFill>
                <a:latin typeface="Arial Black" panose="020B0A04020102020204" pitchFamily="34" charset="0"/>
              </a:rPr>
              <a:t> BUDGET: 12 MONTHS CASH FLOW PLANNER </a:t>
            </a:r>
          </a:p>
          <a:p>
            <a:pPr algn="ctr"/>
            <a:r>
              <a:rPr lang="en-US" sz="1400" b="1" baseline="0">
                <a:solidFill>
                  <a:srgbClr val="002060"/>
                </a:solidFill>
                <a:latin typeface="Arial Black" panose="020B0A04020102020204" pitchFamily="34" charset="0"/>
              </a:rPr>
              <a:t>(VISUALIZE YOUR 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Arial Black" panose="020B0A04020102020204" pitchFamily="34" charset="0"/>
                <a:ea typeface="+mn-ea"/>
                <a:cs typeface="+mn-cs"/>
              </a:rPr>
              <a:t>MONTHLY </a:t>
            </a:r>
            <a:r>
              <a:rPr lang="en-US" sz="1400" b="1" baseline="0">
                <a:solidFill>
                  <a:srgbClr val="002060"/>
                </a:solidFill>
                <a:latin typeface="Arial Black" panose="020B0A04020102020204" pitchFamily="34" charset="0"/>
              </a:rPr>
              <a:t>PLANNED INCOME, EXPENSES &amp; ACTUAL INCOME &amp; EXPENSES IN REALTIME)</a:t>
            </a:r>
            <a:endParaRPr lang="en-UG" sz="1400" b="1">
              <a:solidFill>
                <a:srgbClr val="002060"/>
              </a:solidFill>
              <a:latin typeface="Arial Black" panose="020B0A04020102020204" pitchFamily="34" charset="0"/>
            </a:endParaRPr>
          </a:p>
        </xdr:txBody>
      </xdr:sp>
    </xdr:grpSp>
    <xdr:clientData/>
  </xdr:twoCellAnchor>
  <xdr:twoCellAnchor editAs="absolute">
    <xdr:from>
      <xdr:col>5</xdr:col>
      <xdr:colOff>477396</xdr:colOff>
      <xdr:row>11</xdr:row>
      <xdr:rowOff>55084</xdr:rowOff>
    </xdr:from>
    <xdr:to>
      <xdr:col>13</xdr:col>
      <xdr:colOff>449856</xdr:colOff>
      <xdr:row>25</xdr:row>
      <xdr:rowOff>119349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77C32B9-9DF8-43A6-B5B8-3B133894CB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13</xdr:col>
      <xdr:colOff>577400</xdr:colOff>
      <xdr:row>5</xdr:row>
      <xdr:rowOff>212350</xdr:rowOff>
    </xdr:from>
    <xdr:to>
      <xdr:col>19</xdr:col>
      <xdr:colOff>91343</xdr:colOff>
      <xdr:row>10</xdr:row>
      <xdr:rowOff>107529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DCFE93C-4F38-4FAC-97EF-083765CA27B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6</xdr:col>
      <xdr:colOff>883138</xdr:colOff>
      <xdr:row>5</xdr:row>
      <xdr:rowOff>223779</xdr:rowOff>
    </xdr:from>
    <xdr:to>
      <xdr:col>11</xdr:col>
      <xdr:colOff>547091</xdr:colOff>
      <xdr:row>10</xdr:row>
      <xdr:rowOff>110169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BDA1CD9-B8E7-486F-A113-CC7A34030D6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3</xdr:col>
      <xdr:colOff>518411</xdr:colOff>
      <xdr:row>5</xdr:row>
      <xdr:rowOff>212350</xdr:rowOff>
    </xdr:from>
    <xdr:to>
      <xdr:col>5</xdr:col>
      <xdr:colOff>936433</xdr:colOff>
      <xdr:row>10</xdr:row>
      <xdr:rowOff>95869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88C1B80-96CE-4E3F-AFB7-8FE0F00B327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411916</xdr:colOff>
      <xdr:row>5</xdr:row>
      <xdr:rowOff>198490</xdr:rowOff>
    </xdr:from>
    <xdr:to>
      <xdr:col>2</xdr:col>
      <xdr:colOff>525172</xdr:colOff>
      <xdr:row>10</xdr:row>
      <xdr:rowOff>64267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7FDFD7-2996-4B32-9BDA-BCD6164980D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275422</xdr:colOff>
      <xdr:row>10</xdr:row>
      <xdr:rowOff>156072</xdr:rowOff>
    </xdr:from>
    <xdr:to>
      <xdr:col>19</xdr:col>
      <xdr:colOff>284602</xdr:colOff>
      <xdr:row>11</xdr:row>
      <xdr:rowOff>45904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7B4922C7-4E64-4FD2-9FBE-376480CCA54A}"/>
            </a:ext>
          </a:extLst>
        </xdr:cNvPr>
        <xdr:cNvCxnSpPr/>
      </xdr:nvCxnSpPr>
      <xdr:spPr>
        <a:xfrm>
          <a:off x="275422" y="2093205"/>
          <a:ext cx="16451855" cy="73446"/>
        </a:xfrm>
        <a:prstGeom prst="line">
          <a:avLst/>
        </a:prstGeom>
        <a:ln>
          <a:solidFill>
            <a:srgbClr val="ABD4DF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477399</xdr:colOff>
      <xdr:row>26</xdr:row>
      <xdr:rowOff>55086</xdr:rowOff>
    </xdr:from>
    <xdr:to>
      <xdr:col>19</xdr:col>
      <xdr:colOff>495759</xdr:colOff>
      <xdr:row>41</xdr:row>
      <xdr:rowOff>18363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1B0FFC8-794E-45C0-B7FC-3515C76C40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0</xdr:col>
      <xdr:colOff>220339</xdr:colOff>
      <xdr:row>11</xdr:row>
      <xdr:rowOff>36723</xdr:rowOff>
    </xdr:from>
    <xdr:to>
      <xdr:col>5</xdr:col>
      <xdr:colOff>348869</xdr:colOff>
      <xdr:row>41</xdr:row>
      <xdr:rowOff>100988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CFA77FA6-EB63-4055-8466-C7E91FBAF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13</xdr:col>
      <xdr:colOff>541662</xdr:colOff>
      <xdr:row>11</xdr:row>
      <xdr:rowOff>122952</xdr:rowOff>
    </xdr:from>
    <xdr:to>
      <xdr:col>19</xdr:col>
      <xdr:colOff>477398</xdr:colOff>
      <xdr:row>25</xdr:row>
      <xdr:rowOff>95409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61402AAD-57AC-4EE8-B221-541306B3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B1:G32"/>
  <sheetViews>
    <sheetView showGridLines="0" tabSelected="1" zoomScale="83" zoomScaleNormal="83" workbookViewId="0">
      <pane xSplit="20" ySplit="42" topLeftCell="U43" activePane="bottomRight" state="frozen"/>
      <selection pane="topRight" activeCell="U1" sqref="U1"/>
      <selection pane="bottomLeft" activeCell="A43" sqref="A43"/>
      <selection pane="bottomRight"/>
    </sheetView>
  </sheetViews>
  <sheetFormatPr defaultRowHeight="14.4" x14ac:dyDescent="0.3"/>
  <cols>
    <col min="1" max="1" width="8.44140625" style="93" customWidth="1"/>
    <col min="2" max="2" width="35" style="93" customWidth="1"/>
    <col min="3" max="3" width="18" style="93" customWidth="1"/>
    <col min="4" max="4" width="15" style="93" customWidth="1"/>
    <col min="5" max="5" width="24.44140625" style="93" customWidth="1"/>
    <col min="6" max="6" width="18" style="93" customWidth="1"/>
    <col min="7" max="7" width="15" style="93" customWidth="1"/>
    <col min="8" max="16384" width="8.88671875" style="93"/>
  </cols>
  <sheetData>
    <row r="1" spans="2:7" ht="20.399999999999999" customHeight="1" x14ac:dyDescent="0.3"/>
    <row r="6" spans="2:7" ht="21" x14ac:dyDescent="0.4">
      <c r="B6" s="90" t="s">
        <v>0</v>
      </c>
      <c r="C6" s="91"/>
      <c r="D6" s="91"/>
      <c r="E6" s="91"/>
      <c r="F6" s="91"/>
      <c r="G6" s="92"/>
    </row>
    <row r="7" spans="2:7" x14ac:dyDescent="0.3">
      <c r="B7" s="94" t="s">
        <v>1</v>
      </c>
      <c r="C7" s="95"/>
      <c r="D7" s="95"/>
      <c r="E7" s="95"/>
      <c r="F7" s="95"/>
      <c r="G7" s="96"/>
    </row>
    <row r="8" spans="2:7" x14ac:dyDescent="0.3">
      <c r="B8" s="97"/>
      <c r="C8" s="98"/>
      <c r="D8" s="98"/>
      <c r="E8" s="98"/>
      <c r="F8" s="98"/>
      <c r="G8" s="99"/>
    </row>
    <row r="9" spans="2:7" ht="15.6" x14ac:dyDescent="0.3">
      <c r="B9" s="100" t="s">
        <v>2</v>
      </c>
      <c r="C9" s="101"/>
      <c r="D9" s="101"/>
      <c r="E9" s="102" t="s">
        <v>3</v>
      </c>
      <c r="F9" s="101"/>
      <c r="G9" s="103"/>
    </row>
    <row r="10" spans="2:7" x14ac:dyDescent="0.3">
      <c r="B10" s="104" t="s">
        <v>105</v>
      </c>
      <c r="C10" s="105">
        <f>SUM('Monthly Log'!B12,'Monthly Log'!D12,'Monthly Log'!F12,'Monthly Log'!H12,'Monthly Log'!J12,'Monthly Log'!L12,'Monthly Log'!N12,'Monthly Log'!P12,'Monthly Log'!R12,'Monthly Log'!T12,'Monthly Log'!V12,'Monthly Log'!X12)</f>
        <v>8225</v>
      </c>
      <c r="D10" s="106"/>
      <c r="E10" s="107" t="s">
        <v>106</v>
      </c>
      <c r="F10" s="105">
        <f>SUM('Monthly Log'!C12,'Monthly Log'!E12,'Monthly Log'!G12,'Monthly Log'!I12,'Monthly Log'!K12,'Monthly Log'!M12,'Monthly Log'!O12,'Monthly Log'!Q12,'Monthly Log'!S12,'Monthly Log'!U12,'Monthly Log'!W12,'Monthly Log'!Y12)</f>
        <v>6010</v>
      </c>
      <c r="G10" s="108"/>
    </row>
    <row r="11" spans="2:7" x14ac:dyDescent="0.3">
      <c r="B11" s="104" t="s">
        <v>107</v>
      </c>
      <c r="C11" s="109">
        <f>SUM('Monthly Log'!B31,'Monthly Log'!D31,'Monthly Log'!F31,'Monthly Log'!H31,'Monthly Log'!J31,'Monthly Log'!L31,'Monthly Log'!N31,'Monthly Log'!P31,'Monthly Log'!R31,'Monthly Log'!T31,'Monthly Log'!V31,'Monthly Log'!X31)</f>
        <v>3500</v>
      </c>
      <c r="D11" s="106"/>
      <c r="E11" s="107" t="s">
        <v>108</v>
      </c>
      <c r="F11" s="109">
        <f>SUM('Monthly Log'!C31,'Monthly Log'!E31,'Monthly Log'!G31,'Monthly Log'!I31,'Monthly Log'!K31,'Monthly Log'!M31,'Monthly Log'!O31,'Monthly Log'!Q31,'Monthly Log'!S31,'Monthly Log'!U31,'Monthly Log'!W31,'Monthly Log'!Y31)</f>
        <v>3300</v>
      </c>
      <c r="G11" s="108"/>
    </row>
    <row r="12" spans="2:7" x14ac:dyDescent="0.3">
      <c r="B12" s="104" t="s">
        <v>109</v>
      </c>
      <c r="C12" s="110">
        <f>C10-C11</f>
        <v>4725</v>
      </c>
      <c r="D12" s="106"/>
      <c r="E12" s="107" t="s">
        <v>110</v>
      </c>
      <c r="F12" s="110">
        <f>F10-F11</f>
        <v>2710</v>
      </c>
      <c r="G12" s="108"/>
    </row>
    <row r="13" spans="2:7" x14ac:dyDescent="0.3">
      <c r="B13" s="104" t="s">
        <v>111</v>
      </c>
      <c r="C13" s="111">
        <f>IF(C10=0,0,C12/C10)</f>
        <v>0.57446808510638303</v>
      </c>
      <c r="D13" s="106"/>
      <c r="E13" s="107" t="s">
        <v>112</v>
      </c>
      <c r="F13" s="111">
        <f>IF(F10=0,0,F12/F10)</f>
        <v>0.45091514143094841</v>
      </c>
      <c r="G13" s="108"/>
    </row>
    <row r="14" spans="2:7" x14ac:dyDescent="0.3">
      <c r="B14" s="112"/>
      <c r="C14" s="113"/>
      <c r="D14" s="106"/>
      <c r="E14" s="106"/>
      <c r="F14" s="114"/>
      <c r="G14" s="108"/>
    </row>
    <row r="15" spans="2:7" ht="15.6" x14ac:dyDescent="0.3">
      <c r="B15" s="115" t="s">
        <v>4</v>
      </c>
      <c r="C15" s="116" t="s">
        <v>113</v>
      </c>
      <c r="D15" s="116" t="s">
        <v>114</v>
      </c>
      <c r="E15" s="116"/>
      <c r="F15" s="116"/>
      <c r="G15" s="117"/>
    </row>
    <row r="16" spans="2:7" x14ac:dyDescent="0.3">
      <c r="B16" s="118" t="s">
        <v>115</v>
      </c>
      <c r="C16" s="119">
        <f>F10-C10</f>
        <v>-2215</v>
      </c>
      <c r="D16" s="120">
        <f>IF(C10=0,0,C16/C10)</f>
        <v>-0.26930091185410332</v>
      </c>
      <c r="E16" s="114"/>
      <c r="F16" s="114"/>
      <c r="G16" s="121"/>
    </row>
    <row r="17" spans="2:7" x14ac:dyDescent="0.3">
      <c r="B17" s="118" t="s">
        <v>116</v>
      </c>
      <c r="C17" s="119">
        <f>F11-C11</f>
        <v>-200</v>
      </c>
      <c r="D17" s="120">
        <f>IF(C11=0,0,C17/C11)</f>
        <v>-5.7142857142857141E-2</v>
      </c>
      <c r="E17" s="114"/>
      <c r="F17" s="114"/>
      <c r="G17" s="121"/>
    </row>
    <row r="18" spans="2:7" x14ac:dyDescent="0.3">
      <c r="B18" s="118" t="s">
        <v>117</v>
      </c>
      <c r="C18" s="119">
        <f>F12-C12</f>
        <v>-2015</v>
      </c>
      <c r="D18" s="120">
        <f>IF(C12=0,0,C18/C12)</f>
        <v>-0.42645502645502648</v>
      </c>
      <c r="E18" s="114"/>
      <c r="F18" s="114"/>
      <c r="G18" s="121"/>
    </row>
    <row r="19" spans="2:7" x14ac:dyDescent="0.3">
      <c r="B19" s="122"/>
      <c r="C19" s="123"/>
      <c r="D19" s="123"/>
      <c r="E19" s="123"/>
      <c r="F19" s="123"/>
      <c r="G19" s="124"/>
    </row>
    <row r="32" spans="2:7" x14ac:dyDescent="0.3">
      <c r="G32" s="125"/>
    </row>
  </sheetData>
  <mergeCells count="4">
    <mergeCell ref="B9:D9"/>
    <mergeCell ref="B7:G7"/>
    <mergeCell ref="B6:G6"/>
    <mergeCell ref="E9:G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472C4"/>
  </sheetPr>
  <dimension ref="A1:AA32"/>
  <sheetViews>
    <sheetView showGridLines="0" workbookViewId="0">
      <pane xSplit="1" ySplit="5" topLeftCell="P6" activePane="bottomRight" state="frozen"/>
      <selection pane="topRight" activeCell="B1" sqref="B1"/>
      <selection pane="bottomLeft" activeCell="A6" sqref="A6"/>
      <selection pane="bottomRight" activeCell="F27" sqref="F27"/>
    </sheetView>
  </sheetViews>
  <sheetFormatPr defaultRowHeight="14.4" x14ac:dyDescent="0.3"/>
  <cols>
    <col min="1" max="1" width="25" customWidth="1"/>
    <col min="2" max="8" width="14" style="8" customWidth="1"/>
    <col min="9" max="15" width="14.21875" style="8" customWidth="1"/>
    <col min="16" max="25" width="14.44140625" style="8" customWidth="1"/>
    <col min="26" max="27" width="14.5546875" customWidth="1"/>
  </cols>
  <sheetData>
    <row r="1" spans="1:27" s="77" customFormat="1" ht="15.6" customHeight="1" x14ac:dyDescent="0.3">
      <c r="A1" s="81" t="s">
        <v>101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</row>
    <row r="2" spans="1:27" s="77" customFormat="1" ht="17.399999999999999" customHeight="1" x14ac:dyDescent="0.3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ht="25.05" customHeight="1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84</v>
      </c>
      <c r="K3" s="2" t="s">
        <v>85</v>
      </c>
      <c r="L3" s="2" t="s">
        <v>86</v>
      </c>
      <c r="M3" s="2" t="s">
        <v>87</v>
      </c>
      <c r="N3" s="2" t="s">
        <v>88</v>
      </c>
      <c r="O3" s="2" t="s">
        <v>89</v>
      </c>
      <c r="P3" s="2" t="s">
        <v>90</v>
      </c>
      <c r="Q3" s="2" t="s">
        <v>91</v>
      </c>
      <c r="R3" s="2" t="s">
        <v>92</v>
      </c>
      <c r="S3" s="2" t="s">
        <v>93</v>
      </c>
      <c r="T3" s="2" t="s">
        <v>94</v>
      </c>
      <c r="U3" s="2" t="s">
        <v>95</v>
      </c>
      <c r="V3" s="2" t="s">
        <v>96</v>
      </c>
      <c r="W3" s="2" t="s">
        <v>97</v>
      </c>
      <c r="X3" s="2" t="s">
        <v>98</v>
      </c>
      <c r="Y3" s="2" t="s">
        <v>99</v>
      </c>
      <c r="Z3" s="2" t="s">
        <v>118</v>
      </c>
      <c r="AA3" s="2" t="s">
        <v>119</v>
      </c>
    </row>
    <row r="4" spans="1:27" ht="8.4" customHeight="1" x14ac:dyDescent="0.3"/>
    <row r="5" spans="1:27" s="78" customFormat="1" ht="20.399999999999999" customHeight="1" x14ac:dyDescent="0.4">
      <c r="A5" s="79" t="s">
        <v>21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86"/>
      <c r="AA5" s="86"/>
    </row>
    <row r="6" spans="1:27" x14ac:dyDescent="0.3">
      <c r="A6" s="3" t="s">
        <v>22</v>
      </c>
      <c r="B6" s="7">
        <v>1000</v>
      </c>
      <c r="C6" s="7">
        <v>2500</v>
      </c>
      <c r="D6" s="7">
        <v>600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7">
        <f>IF(SUM(B6,D6,F6,H6,J6,L6,N6,P6,R6,T6,V6,X6)&gt;0, SUM(B6,D6,F6,H6,J6,L6,N6,P6,R6,T6,V6,X6),"")</f>
        <v>1600</v>
      </c>
      <c r="AA6" s="87">
        <f>IF(SUM(C6,E6,G6,I6,K6,M6,O6,Q6,S6,U6,W6,Y6)&gt;0,SUM(C6,E6,G6,I6,K6,M6,O6,Q6,S6,U6,W6,Y6),"")</f>
        <v>2500</v>
      </c>
    </row>
    <row r="7" spans="1:27" x14ac:dyDescent="0.3">
      <c r="A7" s="3" t="s">
        <v>23</v>
      </c>
      <c r="B7" s="7">
        <v>500</v>
      </c>
      <c r="C7" s="7">
        <v>300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7">
        <f t="shared" ref="Z7:Z12" si="0">IF(SUM(B7,D7,F7,H7,J7,L7,N7,P7,R7,T7,V7,X7)&gt;0, SUM(B7,D7,F7,H7,J7,L7,N7,P7,R7,T7,V7,X7),"")</f>
        <v>500</v>
      </c>
      <c r="AA7" s="87">
        <f t="shared" ref="AA7:AA12" si="1">IF(SUM(C7,E7,G7,I7,K7,M7,O7,Q7,S7,U7,W7,Y7)&gt;0,SUM(C7,E7,G7,I7,K7,M7,O7,Q7,S7,U7,W7,Y7),"")</f>
        <v>300</v>
      </c>
    </row>
    <row r="8" spans="1:27" x14ac:dyDescent="0.3">
      <c r="A8" s="3" t="s">
        <v>24</v>
      </c>
      <c r="B8" s="7">
        <v>25</v>
      </c>
      <c r="C8" s="7">
        <v>10</v>
      </c>
      <c r="D8" s="7">
        <v>600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7">
        <f t="shared" si="0"/>
        <v>625</v>
      </c>
      <c r="AA8" s="87">
        <f t="shared" si="1"/>
        <v>10</v>
      </c>
    </row>
    <row r="9" spans="1:27" x14ac:dyDescent="0.3">
      <c r="A9" s="3" t="s">
        <v>100</v>
      </c>
      <c r="B9" s="7">
        <v>500</v>
      </c>
      <c r="C9" s="7">
        <v>1200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87">
        <f t="shared" si="0"/>
        <v>500</v>
      </c>
      <c r="AA9" s="87">
        <f t="shared" si="1"/>
        <v>1200</v>
      </c>
    </row>
    <row r="10" spans="1:27" x14ac:dyDescent="0.3">
      <c r="A10" s="11" t="s">
        <v>25</v>
      </c>
      <c r="B10" s="7">
        <v>5000</v>
      </c>
      <c r="C10" s="7">
        <v>2000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7">
        <f t="shared" si="0"/>
        <v>5000</v>
      </c>
      <c r="AA10" s="87">
        <f t="shared" si="1"/>
        <v>2000</v>
      </c>
    </row>
    <row r="11" spans="1:27" x14ac:dyDescent="0.3">
      <c r="A11" s="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7" t="str">
        <f t="shared" si="0"/>
        <v/>
      </c>
      <c r="AA11" s="87" t="str">
        <f t="shared" si="1"/>
        <v/>
      </c>
    </row>
    <row r="12" spans="1:27" x14ac:dyDescent="0.3">
      <c r="A12" s="4" t="s">
        <v>26</v>
      </c>
      <c r="B12" s="9">
        <f>SUM(B6:B11)</f>
        <v>7025</v>
      </c>
      <c r="C12" s="9">
        <f>SUM(C6:C11)</f>
        <v>6010</v>
      </c>
      <c r="D12" s="9">
        <f>SUM(D6:D11)</f>
        <v>1200</v>
      </c>
      <c r="E12" s="9">
        <f>SUM(E6:E11)</f>
        <v>0</v>
      </c>
      <c r="F12" s="9">
        <f>SUM(F6:F11)</f>
        <v>0</v>
      </c>
      <c r="G12" s="9">
        <f>SUM(G6:G11)</f>
        <v>0</v>
      </c>
      <c r="H12" s="9">
        <f>SUM(H6:H11)</f>
        <v>0</v>
      </c>
      <c r="I12" s="9">
        <f>SUM(I6:I11)</f>
        <v>0</v>
      </c>
      <c r="J12" s="9">
        <f t="shared" ref="J12" si="2">SUM(J6:J11)</f>
        <v>0</v>
      </c>
      <c r="K12" s="9">
        <f t="shared" ref="K12" si="3">SUM(K6:K11)</f>
        <v>0</v>
      </c>
      <c r="L12" s="9">
        <f t="shared" ref="L12" si="4">SUM(L6:L11)</f>
        <v>0</v>
      </c>
      <c r="M12" s="9">
        <f t="shared" ref="M12" si="5">SUM(M6:M11)</f>
        <v>0</v>
      </c>
      <c r="N12" s="9">
        <f t="shared" ref="N12" si="6">SUM(N6:N11)</f>
        <v>0</v>
      </c>
      <c r="O12" s="9">
        <f t="shared" ref="O12" si="7">SUM(O6:O11)</f>
        <v>0</v>
      </c>
      <c r="P12" s="9">
        <f t="shared" ref="P12" si="8">SUM(P6:P11)</f>
        <v>0</v>
      </c>
      <c r="Q12" s="9">
        <f t="shared" ref="Q12" si="9">SUM(Q6:Q11)</f>
        <v>0</v>
      </c>
      <c r="R12" s="9">
        <f t="shared" ref="R12" si="10">SUM(R6:R11)</f>
        <v>0</v>
      </c>
      <c r="S12" s="9">
        <f t="shared" ref="S12" si="11">SUM(S6:S11)</f>
        <v>0</v>
      </c>
      <c r="T12" s="9">
        <f t="shared" ref="T12" si="12">SUM(T6:T11)</f>
        <v>0</v>
      </c>
      <c r="U12" s="9">
        <f t="shared" ref="U12" si="13">SUM(U6:U11)</f>
        <v>0</v>
      </c>
      <c r="V12" s="9">
        <f t="shared" ref="V12" si="14">SUM(V6:V11)</f>
        <v>0</v>
      </c>
      <c r="W12" s="9">
        <f t="shared" ref="W12" si="15">SUM(W6:W11)</f>
        <v>0</v>
      </c>
      <c r="X12" s="9">
        <f t="shared" ref="X12" si="16">SUM(X6:X11)</f>
        <v>0</v>
      </c>
      <c r="Y12" s="9">
        <f t="shared" ref="Y12" si="17">SUM(Y6:Y11)</f>
        <v>0</v>
      </c>
      <c r="Z12" s="88">
        <f t="shared" si="0"/>
        <v>8225</v>
      </c>
      <c r="AA12" s="88">
        <f t="shared" si="1"/>
        <v>6010</v>
      </c>
    </row>
    <row r="13" spans="1:27" ht="10.199999999999999" customHeight="1" x14ac:dyDescent="0.3">
      <c r="Z13" s="1"/>
      <c r="AA13" s="1"/>
    </row>
    <row r="14" spans="1:27" s="78" customFormat="1" ht="20.399999999999999" customHeight="1" x14ac:dyDescent="0.4">
      <c r="A14" s="80" t="s">
        <v>27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126" t="s">
        <v>121</v>
      </c>
      <c r="AA14" s="126" t="s">
        <v>120</v>
      </c>
    </row>
    <row r="15" spans="1:27" ht="15.6" customHeight="1" x14ac:dyDescent="0.3">
      <c r="A15" s="5" t="s">
        <v>28</v>
      </c>
      <c r="B15" s="7">
        <v>100</v>
      </c>
      <c r="C15" s="7">
        <v>100</v>
      </c>
      <c r="D15" s="7">
        <v>100</v>
      </c>
      <c r="E15" s="7">
        <v>100</v>
      </c>
      <c r="F15" s="7">
        <v>100</v>
      </c>
      <c r="G15" s="7">
        <v>100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87">
        <f>IF(SUM(B15,D15,F15,H15,J15,L15,N15,P15,R15,T15,V15,X15)&gt;0,SUM(B15,D15,F15,H15,J15,L15,N15,P15,R15,T15,V15,X15),"")</f>
        <v>300</v>
      </c>
      <c r="AA15" s="87">
        <f>IF(SUM(C15,E15,G15,I15,K15,M15,O15,Q15,S15,U15,W15,Y15)&gt;0,SUM(C15,E15,G15,I15,K15,M15,O15,Q15,S15,U15,W15,Y15),"")</f>
        <v>300</v>
      </c>
    </row>
    <row r="16" spans="1:27" ht="15.6" customHeight="1" x14ac:dyDescent="0.3">
      <c r="A16" s="5" t="s">
        <v>29</v>
      </c>
      <c r="B16" s="7">
        <v>300</v>
      </c>
      <c r="C16" s="7">
        <v>450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7">
        <f t="shared" ref="Z16:Z32" si="18">IF(SUM(B16,D16,F16,H16,J16,L16,N16,P16,R16,T16,V16,X16)&gt;0,SUM(B16,D16,F16,H16,J16,L16,N16,P16,R16,T16,V16,X16),"")</f>
        <v>300</v>
      </c>
      <c r="AA16" s="87">
        <f t="shared" ref="AA16:AA32" si="19">IF(SUM(C16,E16,G16,I16,K16,M16,O16,Q16,S16,U16,W16,Y16)&gt;0,SUM(C16,E16,G16,I16,K16,M16,O16,Q16,S16,U16,W16,Y16),"")</f>
        <v>450</v>
      </c>
    </row>
    <row r="17" spans="1:27" ht="15.6" customHeight="1" x14ac:dyDescent="0.3">
      <c r="A17" s="5" t="s">
        <v>30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87" t="str">
        <f t="shared" si="18"/>
        <v/>
      </c>
      <c r="AA17" s="87" t="str">
        <f t="shared" si="19"/>
        <v/>
      </c>
    </row>
    <row r="18" spans="1:27" ht="15.6" customHeight="1" x14ac:dyDescent="0.3">
      <c r="A18" s="5" t="s">
        <v>31</v>
      </c>
      <c r="B18" s="7">
        <v>500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87">
        <f t="shared" si="18"/>
        <v>500</v>
      </c>
      <c r="AA18" s="87" t="str">
        <f t="shared" si="19"/>
        <v/>
      </c>
    </row>
    <row r="19" spans="1:27" ht="15.6" customHeight="1" x14ac:dyDescent="0.3">
      <c r="A19" s="5" t="s">
        <v>32</v>
      </c>
      <c r="B19" s="7"/>
      <c r="C19" s="7">
        <v>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7" t="str">
        <f t="shared" si="18"/>
        <v/>
      </c>
      <c r="AA19" s="87" t="str">
        <f t="shared" si="19"/>
        <v/>
      </c>
    </row>
    <row r="20" spans="1:27" ht="15.6" customHeight="1" x14ac:dyDescent="0.3">
      <c r="A20" s="5" t="s">
        <v>33</v>
      </c>
      <c r="B20" s="7">
        <v>50</v>
      </c>
      <c r="C20" s="7">
        <v>200</v>
      </c>
      <c r="D20" s="7">
        <v>250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87">
        <f t="shared" si="18"/>
        <v>300</v>
      </c>
      <c r="AA20" s="87">
        <f t="shared" si="19"/>
        <v>200</v>
      </c>
    </row>
    <row r="21" spans="1:27" ht="15.6" customHeight="1" x14ac:dyDescent="0.3">
      <c r="A21" s="5" t="s">
        <v>34</v>
      </c>
      <c r="B21" s="7">
        <v>400</v>
      </c>
      <c r="C21" s="7">
        <v>350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87">
        <f t="shared" si="18"/>
        <v>400</v>
      </c>
      <c r="AA21" s="87">
        <f t="shared" si="19"/>
        <v>350</v>
      </c>
    </row>
    <row r="22" spans="1:27" ht="15.6" customHeight="1" x14ac:dyDescent="0.3">
      <c r="A22" s="5" t="s">
        <v>35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87" t="str">
        <f t="shared" si="18"/>
        <v/>
      </c>
      <c r="AA22" s="87" t="str">
        <f t="shared" si="19"/>
        <v/>
      </c>
    </row>
    <row r="23" spans="1:27" ht="15.6" customHeight="1" x14ac:dyDescent="0.3">
      <c r="A23" s="5" t="s">
        <v>36</v>
      </c>
      <c r="B23" s="7">
        <v>200</v>
      </c>
      <c r="C23" s="7">
        <v>500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87">
        <f t="shared" si="18"/>
        <v>200</v>
      </c>
      <c r="AA23" s="87">
        <f t="shared" si="19"/>
        <v>500</v>
      </c>
    </row>
    <row r="24" spans="1:27" ht="15.6" customHeight="1" x14ac:dyDescent="0.3">
      <c r="A24" s="5" t="s">
        <v>37</v>
      </c>
      <c r="B24" s="7">
        <v>1500</v>
      </c>
      <c r="C24" s="7">
        <v>500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87">
        <f t="shared" si="18"/>
        <v>1500</v>
      </c>
      <c r="AA24" s="87">
        <f t="shared" si="19"/>
        <v>500</v>
      </c>
    </row>
    <row r="25" spans="1:27" ht="15.6" customHeight="1" x14ac:dyDescent="0.3">
      <c r="A25" s="5" t="s">
        <v>38</v>
      </c>
      <c r="B25" s="7"/>
      <c r="C25" s="7">
        <v>1000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87" t="str">
        <f t="shared" si="18"/>
        <v/>
      </c>
      <c r="AA25" s="87">
        <f t="shared" si="19"/>
        <v>1000</v>
      </c>
    </row>
    <row r="26" spans="1:27" ht="15.6" customHeight="1" x14ac:dyDescent="0.3">
      <c r="A26" s="5" t="s">
        <v>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87" t="str">
        <f t="shared" si="18"/>
        <v/>
      </c>
      <c r="AA26" s="87" t="str">
        <f t="shared" si="19"/>
        <v/>
      </c>
    </row>
    <row r="27" spans="1:27" ht="15.6" customHeight="1" x14ac:dyDescent="0.3">
      <c r="A27" s="12" t="s">
        <v>103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87">
        <v>600</v>
      </c>
      <c r="AA27" s="87">
        <v>1000</v>
      </c>
    </row>
    <row r="28" spans="1:27" ht="15.6" customHeight="1" x14ac:dyDescent="0.3">
      <c r="A28" s="12" t="s">
        <v>104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87" t="str">
        <f t="shared" si="18"/>
        <v/>
      </c>
      <c r="AA28" s="87" t="str">
        <f t="shared" si="19"/>
        <v/>
      </c>
    </row>
    <row r="29" spans="1:27" ht="15.6" customHeight="1" x14ac:dyDescent="0.3">
      <c r="A29" s="12" t="s">
        <v>102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87" t="str">
        <f t="shared" si="18"/>
        <v/>
      </c>
      <c r="AA29" s="87" t="str">
        <f t="shared" si="19"/>
        <v/>
      </c>
    </row>
    <row r="30" spans="1:27" ht="15.6" customHeight="1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87" t="str">
        <f t="shared" si="18"/>
        <v/>
      </c>
      <c r="AA30" s="87" t="str">
        <f t="shared" si="19"/>
        <v/>
      </c>
    </row>
    <row r="31" spans="1:27" ht="18" customHeight="1" x14ac:dyDescent="0.3">
      <c r="A31" s="4" t="s">
        <v>40</v>
      </c>
      <c r="B31" s="9">
        <f>SUM(B15:B30)</f>
        <v>3050</v>
      </c>
      <c r="C31" s="9">
        <f>SUM(C15:C30)</f>
        <v>3100</v>
      </c>
      <c r="D31" s="9">
        <f>SUM(D15:D30)</f>
        <v>350</v>
      </c>
      <c r="E31" s="9">
        <f>SUM(E15:E30)</f>
        <v>100</v>
      </c>
      <c r="F31" s="9">
        <f>SUM(F15:F30)</f>
        <v>100</v>
      </c>
      <c r="G31" s="9">
        <f>SUM(G15:G30)</f>
        <v>100</v>
      </c>
      <c r="H31" s="9">
        <f>SUM(H15:H30)</f>
        <v>0</v>
      </c>
      <c r="I31" s="9">
        <f>SUM(I15:I30)</f>
        <v>0</v>
      </c>
      <c r="J31" s="9">
        <f>SUM(J15:J30)</f>
        <v>0</v>
      </c>
      <c r="K31" s="9">
        <f>SUM(K15:K30)</f>
        <v>0</v>
      </c>
      <c r="L31" s="9">
        <f>SUM(L15:L30)</f>
        <v>0</v>
      </c>
      <c r="M31" s="9">
        <f>SUM(M15:M30)</f>
        <v>0</v>
      </c>
      <c r="N31" s="9">
        <f>SUM(N15:N30)</f>
        <v>0</v>
      </c>
      <c r="O31" s="9">
        <f>SUM(O15:O30)</f>
        <v>0</v>
      </c>
      <c r="P31" s="9">
        <f>SUM(P15:P30)</f>
        <v>0</v>
      </c>
      <c r="Q31" s="9">
        <f>SUM(Q15:Q30)</f>
        <v>0</v>
      </c>
      <c r="R31" s="9">
        <f>SUM(R15:R30)</f>
        <v>0</v>
      </c>
      <c r="S31" s="9">
        <f>SUM(S15:S30)</f>
        <v>0</v>
      </c>
      <c r="T31" s="9">
        <f>SUM(T15:T30)</f>
        <v>0</v>
      </c>
      <c r="U31" s="9">
        <f>SUM(U15:U30)</f>
        <v>0</v>
      </c>
      <c r="V31" s="9">
        <f>SUM(V15:V30)</f>
        <v>0</v>
      </c>
      <c r="W31" s="9">
        <f>SUM(W15:W30)</f>
        <v>0</v>
      </c>
      <c r="X31" s="9">
        <f>SUM(X15:X30)</f>
        <v>0</v>
      </c>
      <c r="Y31" s="9">
        <f>SUM(Y15:Y30)</f>
        <v>0</v>
      </c>
      <c r="Z31" s="88">
        <f t="shared" si="18"/>
        <v>3500</v>
      </c>
      <c r="AA31" s="88">
        <f t="shared" si="19"/>
        <v>3300</v>
      </c>
    </row>
    <row r="32" spans="1:27" ht="18" customHeight="1" x14ac:dyDescent="0.3">
      <c r="A32" s="6" t="s">
        <v>41</v>
      </c>
      <c r="B32" s="10">
        <f>B12-B31</f>
        <v>3975</v>
      </c>
      <c r="C32" s="10">
        <f>C12-C31</f>
        <v>2910</v>
      </c>
      <c r="D32" s="10">
        <f>D12-D31</f>
        <v>850</v>
      </c>
      <c r="E32" s="10">
        <f>E12-E31</f>
        <v>-100</v>
      </c>
      <c r="F32" s="10">
        <f>F12-F31</f>
        <v>-100</v>
      </c>
      <c r="G32" s="10">
        <f>G12-G31</f>
        <v>-100</v>
      </c>
      <c r="H32" s="10">
        <f>H12-H31</f>
        <v>0</v>
      </c>
      <c r="I32" s="10">
        <f>I12-I31</f>
        <v>0</v>
      </c>
      <c r="J32" s="10">
        <f>J12-J31</f>
        <v>0</v>
      </c>
      <c r="K32" s="10">
        <f>K12-K31</f>
        <v>0</v>
      </c>
      <c r="L32" s="10">
        <f>L12-L31</f>
        <v>0</v>
      </c>
      <c r="M32" s="10">
        <f>M12-M31</f>
        <v>0</v>
      </c>
      <c r="N32" s="10">
        <f>N12-N31</f>
        <v>0</v>
      </c>
      <c r="O32" s="10">
        <f>O12-O31</f>
        <v>0</v>
      </c>
      <c r="P32" s="10">
        <f>P12-P31</f>
        <v>0</v>
      </c>
      <c r="Q32" s="10">
        <f>Q12-Q31</f>
        <v>0</v>
      </c>
      <c r="R32" s="10">
        <f>R12-R31</f>
        <v>0</v>
      </c>
      <c r="S32" s="10">
        <f>S12-S31</f>
        <v>0</v>
      </c>
      <c r="T32" s="10">
        <f>T12-T31</f>
        <v>0</v>
      </c>
      <c r="U32" s="10">
        <f>U12-U31</f>
        <v>0</v>
      </c>
      <c r="V32" s="10">
        <f>V12-V31</f>
        <v>0</v>
      </c>
      <c r="W32" s="10">
        <f>W12-W31</f>
        <v>0</v>
      </c>
      <c r="X32" s="10">
        <f>X12-X31</f>
        <v>0</v>
      </c>
      <c r="Y32" s="10">
        <f>Y12-Y31</f>
        <v>0</v>
      </c>
      <c r="Z32" s="89">
        <f t="shared" si="18"/>
        <v>4725</v>
      </c>
      <c r="AA32" s="89">
        <f t="shared" si="19"/>
        <v>2710</v>
      </c>
    </row>
  </sheetData>
  <mergeCells count="3">
    <mergeCell ref="A5:Y5"/>
    <mergeCell ref="A14:Y14"/>
    <mergeCell ref="A1:AA2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B1:F17"/>
  <sheetViews>
    <sheetView showGridLines="0" workbookViewId="0">
      <selection activeCell="J6" sqref="J6"/>
    </sheetView>
  </sheetViews>
  <sheetFormatPr defaultRowHeight="14.4" x14ac:dyDescent="0.3"/>
  <cols>
    <col min="1" max="1" width="3.77734375" style="34" customWidth="1"/>
    <col min="2" max="2" width="40" style="34" customWidth="1"/>
    <col min="3" max="3" width="17.77734375" style="36" customWidth="1"/>
    <col min="4" max="5" width="20.33203125" style="36" customWidth="1"/>
    <col min="6" max="6" width="15" style="34" customWidth="1"/>
    <col min="7" max="16384" width="8.88671875" style="34"/>
  </cols>
  <sheetData>
    <row r="1" spans="2:6" s="60" customFormat="1" ht="26.4" customHeight="1" x14ac:dyDescent="0.45">
      <c r="B1" s="57" t="s">
        <v>42</v>
      </c>
      <c r="C1" s="58"/>
      <c r="D1" s="58"/>
      <c r="E1" s="58"/>
      <c r="F1" s="59"/>
    </row>
    <row r="2" spans="2:6" x14ac:dyDescent="0.3">
      <c r="B2" s="39"/>
      <c r="C2" s="40"/>
      <c r="D2" s="40"/>
      <c r="E2" s="40"/>
      <c r="F2" s="41"/>
    </row>
    <row r="3" spans="2:6" s="64" customFormat="1" ht="22.2" customHeight="1" x14ac:dyDescent="0.35">
      <c r="B3" s="61" t="s">
        <v>43</v>
      </c>
      <c r="C3" s="62"/>
      <c r="D3" s="62"/>
      <c r="E3" s="62"/>
      <c r="F3" s="63"/>
    </row>
    <row r="4" spans="2:6" s="35" customFormat="1" ht="22.2" customHeight="1" x14ac:dyDescent="0.3">
      <c r="B4" s="42" t="s">
        <v>44</v>
      </c>
      <c r="C4" s="32" t="s">
        <v>45</v>
      </c>
      <c r="D4" s="32" t="s">
        <v>46</v>
      </c>
      <c r="E4" s="32" t="s">
        <v>47</v>
      </c>
      <c r="F4" s="43" t="s">
        <v>48</v>
      </c>
    </row>
    <row r="5" spans="2:6" ht="18" customHeight="1" x14ac:dyDescent="0.3">
      <c r="B5" s="44" t="s">
        <v>49</v>
      </c>
      <c r="C5" s="55">
        <v>15000</v>
      </c>
      <c r="D5" s="55">
        <v>5600</v>
      </c>
      <c r="E5" s="31">
        <f>D5/C5</f>
        <v>0.37333333333333335</v>
      </c>
      <c r="F5" s="45">
        <v>46320</v>
      </c>
    </row>
    <row r="6" spans="2:6" ht="18" customHeight="1" x14ac:dyDescent="0.3">
      <c r="B6" s="44" t="s">
        <v>50</v>
      </c>
      <c r="C6" s="55">
        <v>3000</v>
      </c>
      <c r="D6" s="55">
        <v>1200</v>
      </c>
      <c r="E6" s="31">
        <f>D6/C6</f>
        <v>0.4</v>
      </c>
      <c r="F6" s="45"/>
    </row>
    <row r="7" spans="2:6" ht="18" customHeight="1" x14ac:dyDescent="0.3">
      <c r="B7" s="44" t="s">
        <v>51</v>
      </c>
      <c r="C7" s="55">
        <v>10000</v>
      </c>
      <c r="D7" s="55">
        <v>4000</v>
      </c>
      <c r="E7" s="31">
        <f>D7/C7</f>
        <v>0.4</v>
      </c>
      <c r="F7" s="45"/>
    </row>
    <row r="8" spans="2:6" ht="18" customHeight="1" x14ac:dyDescent="0.3">
      <c r="B8" s="44" t="s">
        <v>52</v>
      </c>
      <c r="C8" s="55">
        <v>50000</v>
      </c>
      <c r="D8" s="55">
        <v>12000</v>
      </c>
      <c r="E8" s="31">
        <f>D8/C8</f>
        <v>0.24</v>
      </c>
      <c r="F8" s="45"/>
    </row>
    <row r="9" spans="2:6" ht="18" customHeight="1" x14ac:dyDescent="0.3">
      <c r="B9" s="44" t="s">
        <v>53</v>
      </c>
      <c r="C9" s="55">
        <v>5000</v>
      </c>
      <c r="D9" s="55">
        <v>3000</v>
      </c>
      <c r="E9" s="31">
        <f>D9/C9</f>
        <v>0.6</v>
      </c>
      <c r="F9" s="45"/>
    </row>
    <row r="10" spans="2:6" ht="18" customHeight="1" x14ac:dyDescent="0.3">
      <c r="B10" s="46"/>
      <c r="C10" s="56"/>
      <c r="D10" s="56"/>
      <c r="E10" s="33"/>
      <c r="F10" s="47"/>
    </row>
    <row r="11" spans="2:6" ht="22.8" customHeight="1" x14ac:dyDescent="0.3">
      <c r="B11" s="48" t="s">
        <v>54</v>
      </c>
      <c r="C11" s="17"/>
      <c r="D11" s="17"/>
      <c r="E11" s="17"/>
      <c r="F11" s="49"/>
    </row>
    <row r="12" spans="2:6" s="37" customFormat="1" ht="18" customHeight="1" x14ac:dyDescent="0.3">
      <c r="B12" s="50" t="s">
        <v>55</v>
      </c>
      <c r="C12" s="38"/>
      <c r="D12" s="38"/>
      <c r="E12" s="38"/>
      <c r="F12" s="51"/>
    </row>
    <row r="13" spans="2:6" s="37" customFormat="1" ht="18" customHeight="1" x14ac:dyDescent="0.3">
      <c r="B13" s="50" t="s">
        <v>56</v>
      </c>
      <c r="C13" s="38"/>
      <c r="D13" s="38"/>
      <c r="E13" s="38"/>
      <c r="F13" s="51"/>
    </row>
    <row r="14" spans="2:6" s="37" customFormat="1" ht="18" customHeight="1" x14ac:dyDescent="0.3">
      <c r="B14" s="50" t="s">
        <v>57</v>
      </c>
      <c r="C14" s="38"/>
      <c r="D14" s="38"/>
      <c r="E14" s="38"/>
      <c r="F14" s="51"/>
    </row>
    <row r="15" spans="2:6" s="37" customFormat="1" ht="18" customHeight="1" x14ac:dyDescent="0.3">
      <c r="B15" s="50" t="s">
        <v>58</v>
      </c>
      <c r="C15" s="38"/>
      <c r="D15" s="38"/>
      <c r="E15" s="38"/>
      <c r="F15" s="51"/>
    </row>
    <row r="16" spans="2:6" s="37" customFormat="1" ht="18" customHeight="1" x14ac:dyDescent="0.3">
      <c r="B16" s="50" t="s">
        <v>59</v>
      </c>
      <c r="C16" s="38"/>
      <c r="D16" s="38"/>
      <c r="E16" s="38"/>
      <c r="F16" s="51"/>
    </row>
    <row r="17" spans="2:6" s="37" customFormat="1" ht="18" customHeight="1" thickBot="1" x14ac:dyDescent="0.35">
      <c r="B17" s="52" t="s">
        <v>60</v>
      </c>
      <c r="C17" s="53"/>
      <c r="D17" s="53"/>
      <c r="E17" s="53"/>
      <c r="F17" s="54"/>
    </row>
  </sheetData>
  <mergeCells count="9">
    <mergeCell ref="B17:F17"/>
    <mergeCell ref="B3:F3"/>
    <mergeCell ref="B12:F12"/>
    <mergeCell ref="B16:F16"/>
    <mergeCell ref="B15:F15"/>
    <mergeCell ref="B11:F11"/>
    <mergeCell ref="B1:F1"/>
    <mergeCell ref="B13:F13"/>
    <mergeCell ref="B14:F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32"/>
  <sheetViews>
    <sheetView showGridLines="0" zoomScale="110" workbookViewId="0">
      <pane ySplit="1" topLeftCell="A23" activePane="bottomLeft" state="frozen"/>
      <selection pane="bottomLeft" activeCell="D42" sqref="D42"/>
    </sheetView>
  </sheetViews>
  <sheetFormatPr defaultRowHeight="14.4" x14ac:dyDescent="0.3"/>
  <cols>
    <col min="1" max="1" width="4.5546875" customWidth="1"/>
    <col min="2" max="2" width="51.6640625" customWidth="1"/>
    <col min="3" max="3" width="25" customWidth="1"/>
    <col min="4" max="5" width="15" customWidth="1"/>
  </cols>
  <sheetData>
    <row r="1" spans="1:5" s="73" customFormat="1" ht="24.6" customHeight="1" x14ac:dyDescent="0.45">
      <c r="B1" s="74" t="s">
        <v>61</v>
      </c>
      <c r="C1" s="75"/>
      <c r="D1" s="75"/>
      <c r="E1" s="76"/>
    </row>
    <row r="2" spans="1:5" x14ac:dyDescent="0.3">
      <c r="B2" s="28"/>
      <c r="C2" s="29"/>
      <c r="D2" s="16"/>
      <c r="E2" s="30"/>
    </row>
    <row r="3" spans="1:5" s="65" customFormat="1" ht="13.8" x14ac:dyDescent="0.25">
      <c r="B3" s="66" t="s">
        <v>62</v>
      </c>
      <c r="C3" s="67"/>
      <c r="D3" s="67"/>
      <c r="E3" s="68"/>
    </row>
    <row r="4" spans="1:5" x14ac:dyDescent="0.3">
      <c r="B4" s="24" t="s">
        <v>63</v>
      </c>
      <c r="C4" s="25" t="s">
        <v>64</v>
      </c>
      <c r="D4" s="26"/>
      <c r="E4" s="27"/>
    </row>
    <row r="5" spans="1:5" x14ac:dyDescent="0.3">
      <c r="B5" s="22" t="s">
        <v>65</v>
      </c>
      <c r="C5" s="21">
        <v>2026</v>
      </c>
      <c r="D5" s="13"/>
      <c r="E5" s="14"/>
    </row>
    <row r="6" spans="1:5" x14ac:dyDescent="0.3">
      <c r="B6" s="22" t="s">
        <v>66</v>
      </c>
      <c r="C6" s="21" t="s">
        <v>83</v>
      </c>
      <c r="D6" s="13"/>
      <c r="E6" s="14"/>
    </row>
    <row r="7" spans="1:5" x14ac:dyDescent="0.3">
      <c r="B7" s="15"/>
      <c r="C7" s="19"/>
      <c r="D7" s="13"/>
      <c r="E7" s="14"/>
    </row>
    <row r="8" spans="1:5" s="65" customFormat="1" ht="13.8" x14ac:dyDescent="0.25">
      <c r="B8" s="69" t="s">
        <v>67</v>
      </c>
      <c r="C8" s="70"/>
      <c r="D8" s="70"/>
      <c r="E8" s="71"/>
    </row>
    <row r="9" spans="1:5" x14ac:dyDescent="0.3">
      <c r="B9" s="20" t="s">
        <v>68</v>
      </c>
      <c r="C9" s="17"/>
      <c r="D9" s="17"/>
      <c r="E9" s="18"/>
    </row>
    <row r="10" spans="1:5" x14ac:dyDescent="0.3">
      <c r="B10" s="20" t="s">
        <v>69</v>
      </c>
      <c r="C10" s="17"/>
      <c r="D10" s="17"/>
      <c r="E10" s="18"/>
    </row>
    <row r="11" spans="1:5" x14ac:dyDescent="0.3">
      <c r="B11" s="20" t="s">
        <v>70</v>
      </c>
      <c r="C11" s="17"/>
      <c r="D11" s="17"/>
      <c r="E11" s="18"/>
    </row>
    <row r="12" spans="1:5" x14ac:dyDescent="0.3">
      <c r="B12" s="20" t="s">
        <v>71</v>
      </c>
      <c r="C12" s="17"/>
      <c r="D12" s="17"/>
      <c r="E12" s="18"/>
    </row>
    <row r="13" spans="1:5" x14ac:dyDescent="0.3">
      <c r="B13" s="20" t="s">
        <v>72</v>
      </c>
      <c r="C13" s="17"/>
      <c r="D13" s="17"/>
      <c r="E13" s="18"/>
    </row>
    <row r="14" spans="1:5" x14ac:dyDescent="0.3">
      <c r="B14" s="20" t="s">
        <v>73</v>
      </c>
      <c r="C14" s="17"/>
      <c r="D14" s="17"/>
      <c r="E14" s="18"/>
    </row>
    <row r="15" spans="1:5" s="16" customFormat="1" ht="9.6" customHeight="1" x14ac:dyDescent="0.3">
      <c r="A15" s="85"/>
      <c r="B15" s="15"/>
      <c r="C15" s="13"/>
      <c r="D15" s="13"/>
      <c r="E15" s="14"/>
    </row>
    <row r="16" spans="1:5" s="65" customFormat="1" ht="13.8" x14ac:dyDescent="0.25">
      <c r="B16" s="72" t="s">
        <v>74</v>
      </c>
      <c r="C16" s="70"/>
      <c r="D16" s="70"/>
      <c r="E16" s="71"/>
    </row>
    <row r="17" spans="2:5" x14ac:dyDescent="0.3">
      <c r="B17" s="20" t="s">
        <v>75</v>
      </c>
      <c r="C17" s="17"/>
      <c r="D17" s="17"/>
      <c r="E17" s="18"/>
    </row>
    <row r="18" spans="2:5" x14ac:dyDescent="0.3">
      <c r="B18" s="20" t="s">
        <v>76</v>
      </c>
      <c r="C18" s="17"/>
      <c r="D18" s="17"/>
      <c r="E18" s="18"/>
    </row>
    <row r="19" spans="2:5" x14ac:dyDescent="0.3">
      <c r="B19" s="20" t="s">
        <v>77</v>
      </c>
      <c r="C19" s="17"/>
      <c r="D19" s="17"/>
      <c r="E19" s="18"/>
    </row>
    <row r="20" spans="2:5" x14ac:dyDescent="0.3">
      <c r="B20" s="20" t="s">
        <v>78</v>
      </c>
      <c r="C20" s="17"/>
      <c r="D20" s="17"/>
      <c r="E20" s="18"/>
    </row>
    <row r="21" spans="2:5" x14ac:dyDescent="0.3">
      <c r="B21" s="20" t="s">
        <v>79</v>
      </c>
      <c r="C21" s="17"/>
      <c r="D21" s="17"/>
      <c r="E21" s="18"/>
    </row>
    <row r="22" spans="2:5" x14ac:dyDescent="0.3">
      <c r="B22" s="20" t="s">
        <v>80</v>
      </c>
      <c r="C22" s="17"/>
      <c r="D22" s="17"/>
      <c r="E22" s="18"/>
    </row>
    <row r="23" spans="2:5" x14ac:dyDescent="0.3">
      <c r="B23" s="20" t="s">
        <v>81</v>
      </c>
      <c r="C23" s="17"/>
      <c r="D23" s="17"/>
      <c r="E23" s="18"/>
    </row>
    <row r="24" spans="2:5" x14ac:dyDescent="0.3">
      <c r="B24" s="20" t="s">
        <v>82</v>
      </c>
      <c r="C24" s="17"/>
      <c r="D24" s="17"/>
      <c r="E24" s="18"/>
    </row>
    <row r="25" spans="2:5" ht="10.199999999999999" customHeight="1" x14ac:dyDescent="0.3">
      <c r="B25" s="84"/>
      <c r="C25" s="23"/>
      <c r="D25" s="23"/>
      <c r="E25" s="23"/>
    </row>
    <row r="26" spans="2:5" ht="15.6" x14ac:dyDescent="0.3">
      <c r="B26" s="83" t="s">
        <v>5</v>
      </c>
      <c r="C26" s="83"/>
      <c r="D26" s="83"/>
      <c r="E26" s="83"/>
    </row>
    <row r="27" spans="2:5" x14ac:dyDescent="0.3">
      <c r="B27" s="20" t="s">
        <v>6</v>
      </c>
      <c r="C27" s="17"/>
      <c r="D27" s="17"/>
      <c r="E27" s="18"/>
    </row>
    <row r="28" spans="2:5" x14ac:dyDescent="0.3">
      <c r="B28" s="20" t="s">
        <v>7</v>
      </c>
      <c r="C28" s="17"/>
      <c r="D28" s="17"/>
      <c r="E28" s="18"/>
    </row>
    <row r="29" spans="2:5" x14ac:dyDescent="0.3">
      <c r="B29" s="20" t="s">
        <v>8</v>
      </c>
      <c r="C29" s="17"/>
      <c r="D29" s="17"/>
      <c r="E29" s="18"/>
    </row>
    <row r="30" spans="2:5" x14ac:dyDescent="0.3">
      <c r="B30" s="20" t="s">
        <v>9</v>
      </c>
      <c r="C30" s="17"/>
      <c r="D30" s="17"/>
      <c r="E30" s="18"/>
    </row>
    <row r="31" spans="2:5" x14ac:dyDescent="0.3">
      <c r="B31" s="20" t="s">
        <v>10</v>
      </c>
      <c r="C31" s="17"/>
      <c r="D31" s="17"/>
      <c r="E31" s="18"/>
    </row>
    <row r="32" spans="2:5" x14ac:dyDescent="0.3">
      <c r="B32" s="20" t="s">
        <v>11</v>
      </c>
      <c r="C32" s="17"/>
      <c r="D32" s="17"/>
      <c r="E32" s="18"/>
    </row>
  </sheetData>
  <mergeCells count="24">
    <mergeCell ref="B31:E31"/>
    <mergeCell ref="B32:E32"/>
    <mergeCell ref="B26:E26"/>
    <mergeCell ref="B27:E27"/>
    <mergeCell ref="B28:E28"/>
    <mergeCell ref="B29:E29"/>
    <mergeCell ref="B30:E30"/>
    <mergeCell ref="B24:E24"/>
    <mergeCell ref="B16:E16"/>
    <mergeCell ref="B11:E11"/>
    <mergeCell ref="B19:E19"/>
    <mergeCell ref="B10:E10"/>
    <mergeCell ref="B13:E13"/>
    <mergeCell ref="B14:E14"/>
    <mergeCell ref="B23:E23"/>
    <mergeCell ref="B22:E22"/>
    <mergeCell ref="B12:E12"/>
    <mergeCell ref="B20:E20"/>
    <mergeCell ref="B21:E21"/>
    <mergeCell ref="B1:E1"/>
    <mergeCell ref="B17:E17"/>
    <mergeCell ref="B9:E9"/>
    <mergeCell ref="B18:E18"/>
    <mergeCell ref="B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</vt:lpstr>
      <vt:lpstr>Monthly Log</vt:lpstr>
      <vt:lpstr>Insights &amp; Goals</vt:lpstr>
      <vt:lpstr>Settings &amp; 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Anxious NIWABIINE</cp:lastModifiedBy>
  <dcterms:created xsi:type="dcterms:W3CDTF">2026-02-02T21:36:49Z</dcterms:created>
  <dcterms:modified xsi:type="dcterms:W3CDTF">2026-07-22T16:24:54Z</dcterms:modified>
</cp:coreProperties>
</file>